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265" windowHeight="49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'Лист1'!$A$1:$M$394</definedName>
  </definedNames>
  <calcPr fullCalcOnLoad="1"/>
</workbook>
</file>

<file path=xl/sharedStrings.xml><?xml version="1.0" encoding="utf-8"?>
<sst xmlns="http://schemas.openxmlformats.org/spreadsheetml/2006/main" count="398" uniqueCount="131">
  <si>
    <t>Наименование блюд</t>
  </si>
  <si>
    <t>Масса порции</t>
  </si>
  <si>
    <t>пищевые вещества (г)</t>
  </si>
  <si>
    <t>C</t>
  </si>
  <si>
    <t>чай с сахаром</t>
  </si>
  <si>
    <t>День №1</t>
  </si>
  <si>
    <t>всего</t>
  </si>
  <si>
    <t>обед</t>
  </si>
  <si>
    <t>полдник</t>
  </si>
  <si>
    <t>ужин</t>
  </si>
  <si>
    <t>гуляш</t>
  </si>
  <si>
    <t>1,5-3       лет</t>
  </si>
  <si>
    <t>3-7     лет</t>
  </si>
  <si>
    <t>Б            1,5 -3</t>
  </si>
  <si>
    <t>Б          3 - 7</t>
  </si>
  <si>
    <t>Ж            1,5 -3</t>
  </si>
  <si>
    <t>Ж            3 - 7</t>
  </si>
  <si>
    <t>У              1,5 - 3</t>
  </si>
  <si>
    <t>У            3 - 7</t>
  </si>
  <si>
    <t>Энергет ценность    ккал      1,5-3</t>
  </si>
  <si>
    <t>Энергет ценность    ккал      3-7</t>
  </si>
  <si>
    <t>каша молочная рисовая</t>
  </si>
  <si>
    <t>Салат из свеклы с огурцом</t>
  </si>
  <si>
    <t>Суп фасолевый</t>
  </si>
  <si>
    <t>Макароны отварные</t>
  </si>
  <si>
    <t>Компот из сухофруктов</t>
  </si>
  <si>
    <t>Хлеб пшеничный</t>
  </si>
  <si>
    <t>чай</t>
  </si>
  <si>
    <t>Булка с вишневым вареньем</t>
  </si>
  <si>
    <t>омлет</t>
  </si>
  <si>
    <t>Зеленый горошек</t>
  </si>
  <si>
    <t>хлеб</t>
  </si>
  <si>
    <t>итого за день</t>
  </si>
  <si>
    <t>Кофейный напиток</t>
  </si>
  <si>
    <t>Хлеб с маслом</t>
  </si>
  <si>
    <t>Салат из моркови с яблоком</t>
  </si>
  <si>
    <t>Суп с клецками на к/б</t>
  </si>
  <si>
    <t>Рагу овощное</t>
  </si>
  <si>
    <t>Печенье сахарное</t>
  </si>
  <si>
    <t>Сладкий плов с изюмом</t>
  </si>
  <si>
    <t>День №3</t>
  </si>
  <si>
    <t>Макароны с сыром</t>
  </si>
  <si>
    <t>Чай с лимоном</t>
  </si>
  <si>
    <t>Томаты в с/с</t>
  </si>
  <si>
    <t>свекольник</t>
  </si>
  <si>
    <t>Рис отварной</t>
  </si>
  <si>
    <t>Котлета мясная</t>
  </si>
  <si>
    <t>Компот из конс. фруктов</t>
  </si>
  <si>
    <t>Яблоко свежее</t>
  </si>
  <si>
    <t>Картофельное пюре</t>
  </si>
  <si>
    <t>Рыба тушенная</t>
  </si>
  <si>
    <t>День №4</t>
  </si>
  <si>
    <t>Каша молочная овсяная</t>
  </si>
  <si>
    <t>Чай с сахаром</t>
  </si>
  <si>
    <t>Хлеб с маслом и сыром</t>
  </si>
  <si>
    <t>Салат овощной</t>
  </si>
  <si>
    <t>Суп дальневосточный</t>
  </si>
  <si>
    <t>Гречневая каша</t>
  </si>
  <si>
    <t>Компот с/фр</t>
  </si>
  <si>
    <t>вафли</t>
  </si>
  <si>
    <t>Манные биточки</t>
  </si>
  <si>
    <t>Сладкая подливка</t>
  </si>
  <si>
    <t>День №5</t>
  </si>
  <si>
    <t>Суп молочный вермишелевый</t>
  </si>
  <si>
    <t xml:space="preserve">Хлеб с маслом </t>
  </si>
  <si>
    <t>Салат из капусты</t>
  </si>
  <si>
    <t>щи</t>
  </si>
  <si>
    <t>Картофельная запеканка</t>
  </si>
  <si>
    <t>Кисель фруктовый</t>
  </si>
  <si>
    <t>Чай с молоком</t>
  </si>
  <si>
    <t>печенье</t>
  </si>
  <si>
    <t>Гороховое пюре</t>
  </si>
  <si>
    <t>Биточек мясной</t>
  </si>
  <si>
    <t>День №6</t>
  </si>
  <si>
    <t>Каша молочная пшенная</t>
  </si>
  <si>
    <t>Какао с молоком</t>
  </si>
  <si>
    <t>Салат витаминный</t>
  </si>
  <si>
    <t>Суп гороховый</t>
  </si>
  <si>
    <t>Тефтели мясные</t>
  </si>
  <si>
    <t>сок</t>
  </si>
  <si>
    <t xml:space="preserve">Чай </t>
  </si>
  <si>
    <t>Пирог с вареньем</t>
  </si>
  <si>
    <t>винегрет</t>
  </si>
  <si>
    <t>Сосиска отварная</t>
  </si>
  <si>
    <t>День №7</t>
  </si>
  <si>
    <t>Каша молочная ячневая</t>
  </si>
  <si>
    <t>чай с лимоном</t>
  </si>
  <si>
    <t>Суп полевой</t>
  </si>
  <si>
    <t>компот</t>
  </si>
  <si>
    <t>Яблоко запеченное с сахаром</t>
  </si>
  <si>
    <t>Ленивые голубцы</t>
  </si>
  <si>
    <t>хлеб с маслом  и сыром</t>
  </si>
  <si>
    <t>сосиска</t>
  </si>
  <si>
    <t xml:space="preserve">Сок </t>
  </si>
  <si>
    <t>Салат из огурцов и зел. горошка</t>
  </si>
  <si>
    <t>домашнее жаркое</t>
  </si>
  <si>
    <t>День №8</t>
  </si>
  <si>
    <t>Каша молочная гречневая</t>
  </si>
  <si>
    <t>Суп с макарон. изделиями</t>
  </si>
  <si>
    <t>рис отварной</t>
  </si>
  <si>
    <t>котлета рыбная</t>
  </si>
  <si>
    <t>Салат из свеклы с изюмом</t>
  </si>
  <si>
    <t>азу по- татарски</t>
  </si>
  <si>
    <t>плюшка</t>
  </si>
  <si>
    <t>День №9</t>
  </si>
  <si>
    <t>омлет с зеленым горошком</t>
  </si>
  <si>
    <t>рассольник</t>
  </si>
  <si>
    <t>вермишелевая запеканка с мясом</t>
  </si>
  <si>
    <t>томаты в с/с</t>
  </si>
  <si>
    <t>компот из сухофруктов</t>
  </si>
  <si>
    <t>плов</t>
  </si>
  <si>
    <t>блины</t>
  </si>
  <si>
    <t>День №10</t>
  </si>
  <si>
    <t>каша млочная пшеничная</t>
  </si>
  <si>
    <t>картофельное пюре</t>
  </si>
  <si>
    <t>курица порционная</t>
  </si>
  <si>
    <t>салат овощной</t>
  </si>
  <si>
    <t>вермишелевая запеканка сладкая</t>
  </si>
  <si>
    <t>с яблоком и изюмом</t>
  </si>
  <si>
    <t>бисквит</t>
  </si>
  <si>
    <t>День №2</t>
  </si>
  <si>
    <t>ВСЕГО</t>
  </si>
  <si>
    <t xml:space="preserve">Завтрак </t>
  </si>
  <si>
    <t>Энергет ценность    ккал           3-7</t>
  </si>
  <si>
    <t>Витамин</t>
  </si>
  <si>
    <t>суп полевой</t>
  </si>
  <si>
    <t>Ответственный за составление: медсестра  - Андронова Л.Ю., фельдшер ФАП с. Уэлькаль ______________________________</t>
  </si>
  <si>
    <t>СОГЛАСОВАНО:                                                             Начальник ТО                                                                  Управления Роспотребнадзора                                            по ЧАО по Иультинскому району                                     ________________С.Х. Оторваев</t>
  </si>
  <si>
    <t>УТВЕРЖДЕНО:                                                 Директор МБОУ                                                                    "ООШ с. Уэлькаля"                                                            _________________ Н.В.Козловская</t>
  </si>
  <si>
    <t xml:space="preserve">Составлено с учётом требований СанПиН 2.4.1.3049-13 "Санитарно-эпидемиологические требования к устройству, содержанию и организации режима работы дошкольных образовательных организаций", пищевая ценность блюд, витамины, разрешенные блюда и рецептурных сботников:                                                                                                                                                                                        1. Сборник рецептур блюд и кулинарных изделий для питания детей в дошкольных организациях / Под ред. М.П. Могильного и В.А. Тутельяна, 2011 год, 584 страницы 
2. Организация питания в дошкольных образовательных учреждениях: Методические указания города Москвы, 2007. Разработано: Конь И.Я. (ГУ НИИ питания РАМН); Мосов А.В. (Управление Роспотребнадзора по городу Москве, НИИ гигиены и охраны здоровья детей и подростков ГУ НЦЗД РАМН); Тобис В.И., (Московский фонд содействия санитарно-эпидемиологическому благополучию населения); Цапенко М.М. (Департамент образования города Москвы) и другие.
3. Технологические карты блюд для ДОУ г. Москва. Журнал «Медицинское обслуживание и организация питания в ДОУ» №4; 5; 6. 2011 г.
</t>
  </si>
  <si>
    <r>
      <t xml:space="preserve"> Перспективное 10 - дневное меню для питания воспитанников дошкольной группы  МБОУ  "ООШ с. Уэлькаля"  на 2013-2014 учебный год   </t>
    </r>
    <r>
      <rPr>
        <sz val="12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</si>
</sst>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2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7" fillId="0" borderId="11" xfId="0" applyFont="1" applyBorder="1" applyAlignment="1">
      <alignment horizontal="center" wrapText="1"/>
    </xf>
    <xf numFmtId="16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justify" vertical="top" wrapText="1"/>
    </xf>
    <xf numFmtId="16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0" fillId="0" borderId="14" xfId="0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7" fillId="0" borderId="21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49" fontId="7" fillId="0" borderId="11" xfId="0" applyNumberFormat="1" applyFont="1" applyBorder="1" applyAlignment="1">
      <alignment horizontal="left" wrapText="1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49" fontId="7" fillId="0" borderId="21" xfId="0" applyNumberFormat="1" applyFont="1" applyBorder="1" applyAlignment="1">
      <alignment wrapText="1"/>
    </xf>
    <xf numFmtId="49" fontId="7" fillId="0" borderId="22" xfId="0" applyNumberFormat="1" applyFont="1" applyBorder="1" applyAlignment="1">
      <alignment wrapText="1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2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6"/>
  <sheetViews>
    <sheetView tabSelected="1" view="pageBreakPreview" zoomScaleSheetLayoutView="100" zoomScalePageLayoutView="0" workbookViewId="0" topLeftCell="A1">
      <selection activeCell="N40" sqref="N40"/>
    </sheetView>
  </sheetViews>
  <sheetFormatPr defaultColWidth="9.140625" defaultRowHeight="15"/>
  <cols>
    <col min="1" max="1" width="10.7109375" style="0" customWidth="1"/>
    <col min="2" max="2" width="32.28125" style="0" customWidth="1"/>
    <col min="3" max="3" width="9.00390625" style="0" customWidth="1"/>
    <col min="4" max="4" width="8.140625" style="0" customWidth="1"/>
    <col min="5" max="5" width="7.7109375" style="0" customWidth="1"/>
    <col min="6" max="6" width="7.8515625" style="0" customWidth="1"/>
    <col min="7" max="8" width="7.28125" style="0" customWidth="1"/>
    <col min="9" max="10" width="7.140625" style="0" customWidth="1"/>
    <col min="11" max="11" width="10.421875" style="0" customWidth="1"/>
    <col min="12" max="12" width="10.140625" style="0" customWidth="1"/>
    <col min="13" max="13" width="14.57421875" style="0" customWidth="1"/>
  </cols>
  <sheetData>
    <row r="1" spans="1:13" ht="33.75" customHeight="1">
      <c r="A1" s="66" t="s">
        <v>127</v>
      </c>
      <c r="B1" s="67"/>
      <c r="J1" s="66" t="s">
        <v>128</v>
      </c>
      <c r="K1" s="66"/>
      <c r="L1" s="66"/>
      <c r="M1" s="66"/>
    </row>
    <row r="2" spans="1:13" ht="28.5" customHeight="1">
      <c r="A2" s="67"/>
      <c r="B2" s="67"/>
      <c r="J2" s="66"/>
      <c r="K2" s="66"/>
      <c r="L2" s="66"/>
      <c r="M2" s="66"/>
    </row>
    <row r="3" spans="1:13" ht="21.75" customHeight="1">
      <c r="A3" s="67"/>
      <c r="B3" s="67"/>
      <c r="J3" s="66"/>
      <c r="K3" s="66"/>
      <c r="L3" s="66"/>
      <c r="M3" s="66"/>
    </row>
    <row r="4" spans="1:13" ht="15">
      <c r="A4" s="2"/>
      <c r="B4" s="2"/>
      <c r="L4" s="3"/>
      <c r="M4" s="3"/>
    </row>
    <row r="5" spans="1:13" ht="15">
      <c r="A5" s="2"/>
      <c r="B5" s="2"/>
      <c r="L5" s="3"/>
      <c r="M5" s="3"/>
    </row>
    <row r="6" spans="1:13" ht="15">
      <c r="A6" s="2"/>
      <c r="B6" s="2"/>
      <c r="L6" s="3"/>
      <c r="M6" s="3"/>
    </row>
    <row r="7" spans="1:13" ht="15">
      <c r="A7" s="2"/>
      <c r="B7" s="2"/>
      <c r="L7" s="3"/>
      <c r="M7" s="3"/>
    </row>
    <row r="8" spans="1:13" ht="15" customHeight="1">
      <c r="A8" s="32" t="s">
        <v>130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3" ht="1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</row>
    <row r="10" spans="1:13" ht="1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ht="1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customHeight="1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" customHeight="1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5.2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</row>
    <row r="16" spans="1:13" ht="15" customHeight="1" hidden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0.5" customHeight="1" hidden="1">
      <c r="A17" s="33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5" customHeight="1" hidden="1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3" ht="15" customHeight="1" hidden="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</row>
    <row r="20" spans="1:13" ht="15" customHeight="1" hidden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3" ht="15" customHeight="1" hidden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</row>
    <row r="22" spans="1:13" ht="8.25" customHeight="1" hidden="1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1:13" ht="15" hidden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</row>
    <row r="24" spans="1:13" ht="15" hidden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1:13" ht="15" hidden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13" ht="15" hidden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3" ht="15" hidden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13" ht="15" hidden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29" spans="1:13" ht="15" hidden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</row>
    <row r="30" spans="1:13" ht="15" hidden="1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</row>
    <row r="31" spans="1:13" ht="15" hidden="1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spans="1:13" ht="15">
      <c r="A32" s="2"/>
      <c r="B32" s="2"/>
      <c r="L32" s="3"/>
      <c r="M32" s="3"/>
    </row>
    <row r="33" spans="1:13" ht="15">
      <c r="A33" s="31" t="s">
        <v>129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</row>
    <row r="35" spans="1:13" ht="1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</row>
    <row r="36" spans="1:13" ht="1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</row>
    <row r="37" spans="1:13" ht="1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</row>
    <row r="38" spans="1:13" ht="105" customHeight="1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1:13" ht="31.5" customHeight="1">
      <c r="A39" s="2"/>
      <c r="B39" s="2"/>
      <c r="L39" s="3"/>
      <c r="M39" s="3"/>
    </row>
    <row r="40" spans="1:13" ht="38.25" customHeight="1">
      <c r="A40" s="2"/>
      <c r="B40" s="2"/>
      <c r="L40" s="3"/>
      <c r="M40" s="3"/>
    </row>
    <row r="41" spans="1:13" ht="31.5" customHeight="1">
      <c r="A41" s="56" t="s">
        <v>5</v>
      </c>
      <c r="B41" s="56" t="s">
        <v>0</v>
      </c>
      <c r="C41" s="54" t="s">
        <v>1</v>
      </c>
      <c r="D41" s="55"/>
      <c r="E41" s="58" t="s">
        <v>2</v>
      </c>
      <c r="F41" s="59"/>
      <c r="G41" s="59"/>
      <c r="H41" s="59"/>
      <c r="I41" s="60"/>
      <c r="J41" s="26"/>
      <c r="K41" s="68" t="s">
        <v>19</v>
      </c>
      <c r="L41" s="68" t="s">
        <v>123</v>
      </c>
      <c r="M41" s="14" t="s">
        <v>124</v>
      </c>
    </row>
    <row r="42" spans="1:13" ht="30" customHeight="1">
      <c r="A42" s="57"/>
      <c r="B42" s="57"/>
      <c r="C42" s="13" t="s">
        <v>11</v>
      </c>
      <c r="D42" s="14" t="s">
        <v>12</v>
      </c>
      <c r="E42" s="14" t="s">
        <v>13</v>
      </c>
      <c r="F42" s="14" t="s">
        <v>14</v>
      </c>
      <c r="G42" s="14" t="s">
        <v>15</v>
      </c>
      <c r="H42" s="14" t="s">
        <v>16</v>
      </c>
      <c r="I42" s="14" t="s">
        <v>17</v>
      </c>
      <c r="J42" s="14" t="s">
        <v>18</v>
      </c>
      <c r="K42" s="69"/>
      <c r="L42" s="69"/>
      <c r="M42" s="15" t="s">
        <v>3</v>
      </c>
    </row>
    <row r="43" spans="1:13" ht="15.75">
      <c r="A43" s="56" t="s">
        <v>122</v>
      </c>
      <c r="B43" s="16" t="s">
        <v>4</v>
      </c>
      <c r="C43" s="15">
        <v>150</v>
      </c>
      <c r="D43" s="15">
        <v>200</v>
      </c>
      <c r="E43" s="15"/>
      <c r="F43" s="15"/>
      <c r="G43" s="15"/>
      <c r="H43" s="15"/>
      <c r="I43" s="15">
        <v>11.99</v>
      </c>
      <c r="J43" s="15">
        <v>14.98</v>
      </c>
      <c r="K43" s="15">
        <v>44.88</v>
      </c>
      <c r="L43" s="15">
        <v>56.1</v>
      </c>
      <c r="M43" s="16"/>
    </row>
    <row r="44" spans="1:13" ht="15.75">
      <c r="A44" s="61"/>
      <c r="B44" s="16" t="s">
        <v>91</v>
      </c>
      <c r="C44" s="15">
        <v>40</v>
      </c>
      <c r="D44" s="15">
        <v>50</v>
      </c>
      <c r="E44" s="15">
        <v>3.93</v>
      </c>
      <c r="F44" s="15">
        <v>5.24</v>
      </c>
      <c r="G44" s="15">
        <v>8.58</v>
      </c>
      <c r="H44" s="15">
        <v>10.88</v>
      </c>
      <c r="I44" s="15">
        <v>14.91</v>
      </c>
      <c r="J44" s="15">
        <v>19.88</v>
      </c>
      <c r="K44" s="15">
        <v>149.3</v>
      </c>
      <c r="L44" s="15">
        <v>194.08</v>
      </c>
      <c r="M44" s="16">
        <v>0.22</v>
      </c>
    </row>
    <row r="45" spans="1:13" ht="15.75">
      <c r="A45" s="57"/>
      <c r="B45" s="16" t="s">
        <v>21</v>
      </c>
      <c r="C45" s="15">
        <v>150</v>
      </c>
      <c r="D45" s="15">
        <v>200</v>
      </c>
      <c r="E45" s="15">
        <v>5.6</v>
      </c>
      <c r="F45" s="15">
        <v>7.38</v>
      </c>
      <c r="G45" s="15">
        <v>8.22</v>
      </c>
      <c r="H45" s="15">
        <v>10.67</v>
      </c>
      <c r="I45" s="15">
        <v>26.98</v>
      </c>
      <c r="J45" s="15">
        <v>33.76</v>
      </c>
      <c r="K45" s="15">
        <v>196.48</v>
      </c>
      <c r="L45" s="15">
        <v>254.65</v>
      </c>
      <c r="M45" s="16">
        <v>1.8</v>
      </c>
    </row>
    <row r="46" spans="1:13" ht="16.5" thickBot="1">
      <c r="A46" s="16"/>
      <c r="B46" s="17" t="s">
        <v>6</v>
      </c>
      <c r="C46" s="18"/>
      <c r="D46" s="18"/>
      <c r="E46" s="18">
        <f aca="true" t="shared" si="0" ref="E46:L46">E45+E44+E43</f>
        <v>9.53</v>
      </c>
      <c r="F46" s="18">
        <f t="shared" si="0"/>
        <v>12.620000000000001</v>
      </c>
      <c r="G46" s="18">
        <f t="shared" si="0"/>
        <v>16.8</v>
      </c>
      <c r="H46" s="18">
        <f t="shared" si="0"/>
        <v>21.55</v>
      </c>
      <c r="I46" s="18">
        <f t="shared" si="0"/>
        <v>53.88</v>
      </c>
      <c r="J46" s="18">
        <f t="shared" si="0"/>
        <v>68.62</v>
      </c>
      <c r="K46" s="18">
        <f t="shared" si="0"/>
        <v>390.65999999999997</v>
      </c>
      <c r="L46" s="18">
        <f t="shared" si="0"/>
        <v>504.83000000000004</v>
      </c>
      <c r="M46" s="17">
        <f>M45+M44+M43</f>
        <v>2.02</v>
      </c>
    </row>
    <row r="47" spans="1:13" ht="16.5" thickBot="1">
      <c r="A47" s="62" t="s">
        <v>7</v>
      </c>
      <c r="B47" s="19" t="s">
        <v>22</v>
      </c>
      <c r="C47" s="15">
        <v>40</v>
      </c>
      <c r="D47" s="15">
        <v>60</v>
      </c>
      <c r="E47" s="15">
        <v>0.51</v>
      </c>
      <c r="F47" s="15">
        <v>0.6</v>
      </c>
      <c r="G47" s="15">
        <v>4</v>
      </c>
      <c r="H47" s="15">
        <v>5</v>
      </c>
      <c r="I47" s="15">
        <v>3.39</v>
      </c>
      <c r="J47" s="15">
        <v>3.96</v>
      </c>
      <c r="K47" s="15">
        <v>50.96</v>
      </c>
      <c r="L47" s="15">
        <v>63.01</v>
      </c>
      <c r="M47" s="16">
        <v>3.5</v>
      </c>
    </row>
    <row r="48" spans="1:13" ht="16.5" thickBot="1">
      <c r="A48" s="63"/>
      <c r="B48" s="19" t="s">
        <v>23</v>
      </c>
      <c r="C48" s="15">
        <v>150</v>
      </c>
      <c r="D48" s="15">
        <v>200</v>
      </c>
      <c r="E48" s="15">
        <v>9.05</v>
      </c>
      <c r="F48" s="15">
        <v>16.27</v>
      </c>
      <c r="G48" s="15">
        <v>2.22</v>
      </c>
      <c r="H48" s="15">
        <v>2.73</v>
      </c>
      <c r="I48" s="15">
        <v>12.7</v>
      </c>
      <c r="J48" s="15">
        <v>15.69</v>
      </c>
      <c r="K48" s="15">
        <v>103.75</v>
      </c>
      <c r="L48" s="15">
        <v>128.94</v>
      </c>
      <c r="M48" s="16">
        <v>6.9</v>
      </c>
    </row>
    <row r="49" spans="1:13" ht="16.5" thickBot="1">
      <c r="A49" s="63"/>
      <c r="B49" s="19" t="s">
        <v>24</v>
      </c>
      <c r="C49" s="15">
        <v>100</v>
      </c>
      <c r="D49" s="15">
        <v>150</v>
      </c>
      <c r="E49" s="15">
        <v>4.19</v>
      </c>
      <c r="F49" s="15">
        <v>6.27</v>
      </c>
      <c r="G49" s="15">
        <v>4.48</v>
      </c>
      <c r="H49" s="15">
        <v>5.49</v>
      </c>
      <c r="I49" s="15">
        <v>30.12</v>
      </c>
      <c r="J49" s="15">
        <v>45</v>
      </c>
      <c r="K49" s="15">
        <v>172</v>
      </c>
      <c r="L49" s="15">
        <v>244</v>
      </c>
      <c r="M49" s="16"/>
    </row>
    <row r="50" spans="1:13" ht="16.5" thickBot="1">
      <c r="A50" s="63"/>
      <c r="B50" s="19" t="s">
        <v>10</v>
      </c>
      <c r="C50" s="15">
        <v>60</v>
      </c>
      <c r="D50" s="15">
        <v>70</v>
      </c>
      <c r="E50" s="15">
        <v>12</v>
      </c>
      <c r="F50" s="15">
        <v>15.03</v>
      </c>
      <c r="G50" s="15">
        <v>9.96</v>
      </c>
      <c r="H50" s="15">
        <v>11.95</v>
      </c>
      <c r="I50" s="15">
        <v>4.39</v>
      </c>
      <c r="J50" s="15">
        <v>5.7</v>
      </c>
      <c r="K50" s="15">
        <v>154.7</v>
      </c>
      <c r="L50" s="15">
        <v>199</v>
      </c>
      <c r="M50" s="16">
        <v>1.1</v>
      </c>
    </row>
    <row r="51" spans="1:13" ht="16.5" thickBot="1">
      <c r="A51" s="63"/>
      <c r="B51" s="19" t="s">
        <v>25</v>
      </c>
      <c r="C51" s="15">
        <v>150</v>
      </c>
      <c r="D51" s="15">
        <v>200</v>
      </c>
      <c r="E51" s="15">
        <v>0.14</v>
      </c>
      <c r="F51" s="15">
        <v>0.18</v>
      </c>
      <c r="G51" s="15"/>
      <c r="H51" s="15"/>
      <c r="I51" s="15">
        <v>17.65</v>
      </c>
      <c r="J51" s="15">
        <v>22.06</v>
      </c>
      <c r="K51" s="15">
        <v>66.96</v>
      </c>
      <c r="L51" s="15">
        <v>83.7</v>
      </c>
      <c r="M51" s="16">
        <v>17</v>
      </c>
    </row>
    <row r="52" spans="1:13" ht="16.5" thickBot="1">
      <c r="A52" s="64"/>
      <c r="B52" s="19" t="s">
        <v>26</v>
      </c>
      <c r="C52" s="15">
        <v>30</v>
      </c>
      <c r="D52" s="15">
        <v>40</v>
      </c>
      <c r="E52" s="15">
        <v>2.28</v>
      </c>
      <c r="F52" s="15">
        <v>3.04</v>
      </c>
      <c r="G52" s="15">
        <v>0.27</v>
      </c>
      <c r="H52" s="15">
        <v>0.36</v>
      </c>
      <c r="I52" s="15">
        <v>14.9</v>
      </c>
      <c r="J52" s="15">
        <v>19.8</v>
      </c>
      <c r="K52" s="15">
        <v>67.8</v>
      </c>
      <c r="L52" s="15">
        <v>90.4</v>
      </c>
      <c r="M52" s="16"/>
    </row>
    <row r="53" spans="1:13" ht="16.5" thickBot="1">
      <c r="A53" s="16"/>
      <c r="B53" s="17" t="s">
        <v>6</v>
      </c>
      <c r="C53" s="18"/>
      <c r="D53" s="18"/>
      <c r="E53" s="18">
        <f aca="true" t="shared" si="1" ref="E53:L53">E52+E51+E50+E49+E48+E47</f>
        <v>28.17</v>
      </c>
      <c r="F53" s="18">
        <f t="shared" si="1"/>
        <v>41.39</v>
      </c>
      <c r="G53" s="18">
        <f t="shared" si="1"/>
        <v>20.93</v>
      </c>
      <c r="H53" s="18">
        <f t="shared" si="1"/>
        <v>25.529999999999998</v>
      </c>
      <c r="I53" s="18">
        <f t="shared" si="1"/>
        <v>83.15</v>
      </c>
      <c r="J53" s="18">
        <f t="shared" si="1"/>
        <v>112.21</v>
      </c>
      <c r="K53" s="18">
        <f t="shared" si="1"/>
        <v>616.1700000000001</v>
      </c>
      <c r="L53" s="18">
        <f t="shared" si="1"/>
        <v>809.05</v>
      </c>
      <c r="M53" s="17">
        <f>M50+M48+M47</f>
        <v>11.5</v>
      </c>
    </row>
    <row r="54" spans="1:13" ht="16.5" thickBot="1">
      <c r="A54" s="62" t="s">
        <v>8</v>
      </c>
      <c r="B54" s="19" t="s">
        <v>27</v>
      </c>
      <c r="C54" s="15">
        <v>150</v>
      </c>
      <c r="D54" s="15">
        <v>200</v>
      </c>
      <c r="E54" s="15"/>
      <c r="F54" s="15"/>
      <c r="G54" s="15"/>
      <c r="H54" s="15"/>
      <c r="I54" s="15">
        <v>11.99</v>
      </c>
      <c r="J54" s="15">
        <v>14.98</v>
      </c>
      <c r="K54" s="15">
        <v>44.88</v>
      </c>
      <c r="L54" s="15">
        <v>56.1</v>
      </c>
      <c r="M54" s="16">
        <f>SUM(M50:M53)</f>
        <v>29.6</v>
      </c>
    </row>
    <row r="55" spans="1:13" ht="16.5" thickBot="1">
      <c r="A55" s="64"/>
      <c r="B55" s="19" t="s">
        <v>28</v>
      </c>
      <c r="C55" s="15">
        <v>50</v>
      </c>
      <c r="D55" s="15">
        <v>70</v>
      </c>
      <c r="E55" s="15">
        <v>3.03</v>
      </c>
      <c r="F55" s="15">
        <v>4.8</v>
      </c>
      <c r="G55" s="15">
        <v>4.38</v>
      </c>
      <c r="H55" s="15">
        <v>6.5</v>
      </c>
      <c r="I55" s="15">
        <v>25.89</v>
      </c>
      <c r="J55" s="15">
        <v>38.81</v>
      </c>
      <c r="K55" s="15">
        <v>150.75</v>
      </c>
      <c r="L55" s="15">
        <v>226.11</v>
      </c>
      <c r="M55" s="16">
        <v>0.18</v>
      </c>
    </row>
    <row r="56" spans="1:13" ht="16.5" thickBot="1">
      <c r="A56" s="16"/>
      <c r="B56" s="17" t="s">
        <v>6</v>
      </c>
      <c r="C56" s="18"/>
      <c r="D56" s="18"/>
      <c r="E56" s="18">
        <f aca="true" t="shared" si="2" ref="E56:L56">E55+E54</f>
        <v>3.03</v>
      </c>
      <c r="F56" s="18">
        <f t="shared" si="2"/>
        <v>4.8</v>
      </c>
      <c r="G56" s="18">
        <f t="shared" si="2"/>
        <v>4.38</v>
      </c>
      <c r="H56" s="18">
        <f t="shared" si="2"/>
        <v>6.5</v>
      </c>
      <c r="I56" s="18">
        <f t="shared" si="2"/>
        <v>37.88</v>
      </c>
      <c r="J56" s="18">
        <f t="shared" si="2"/>
        <v>53.790000000000006</v>
      </c>
      <c r="K56" s="18">
        <f t="shared" si="2"/>
        <v>195.63</v>
      </c>
      <c r="L56" s="18">
        <f t="shared" si="2"/>
        <v>282.21000000000004</v>
      </c>
      <c r="M56" s="17">
        <f>M55+M54</f>
        <v>29.78</v>
      </c>
    </row>
    <row r="57" spans="1:13" ht="16.5" thickBot="1">
      <c r="A57" s="62" t="s">
        <v>9</v>
      </c>
      <c r="B57" s="19" t="s">
        <v>29</v>
      </c>
      <c r="C57" s="15">
        <v>75</v>
      </c>
      <c r="D57" s="15">
        <v>150</v>
      </c>
      <c r="E57" s="15">
        <v>9.31</v>
      </c>
      <c r="F57" s="15">
        <v>11.99</v>
      </c>
      <c r="G57" s="15">
        <v>10.53</v>
      </c>
      <c r="H57" s="15">
        <v>13.99</v>
      </c>
      <c r="I57" s="15">
        <v>1.24</v>
      </c>
      <c r="J57" s="15">
        <v>1.57</v>
      </c>
      <c r="K57" s="15">
        <v>136.58</v>
      </c>
      <c r="L57" s="15">
        <v>179.87</v>
      </c>
      <c r="M57" s="16">
        <v>0.18</v>
      </c>
    </row>
    <row r="58" spans="1:13" ht="16.5" thickBot="1">
      <c r="A58" s="63"/>
      <c r="B58" s="19" t="s">
        <v>30</v>
      </c>
      <c r="C58" s="15">
        <v>25</v>
      </c>
      <c r="D58" s="15">
        <v>50</v>
      </c>
      <c r="E58" s="16">
        <v>1.25</v>
      </c>
      <c r="F58" s="16">
        <v>2.5</v>
      </c>
      <c r="G58" s="16">
        <v>0.05</v>
      </c>
      <c r="H58" s="16">
        <v>0.1</v>
      </c>
      <c r="I58" s="15">
        <v>3.33</v>
      </c>
      <c r="J58" s="15">
        <v>6.65</v>
      </c>
      <c r="K58" s="15">
        <v>18</v>
      </c>
      <c r="L58" s="15">
        <v>36</v>
      </c>
      <c r="M58" s="16">
        <v>6.5</v>
      </c>
    </row>
    <row r="59" spans="1:13" ht="16.5" thickBot="1">
      <c r="A59" s="63"/>
      <c r="B59" s="19" t="s">
        <v>92</v>
      </c>
      <c r="C59" s="15">
        <v>30</v>
      </c>
      <c r="D59" s="15">
        <v>40</v>
      </c>
      <c r="E59" s="16">
        <v>3.69</v>
      </c>
      <c r="F59" s="16">
        <v>4.92</v>
      </c>
      <c r="G59" s="16">
        <v>7.59</v>
      </c>
      <c r="H59" s="16">
        <v>10.12</v>
      </c>
      <c r="I59" s="15"/>
      <c r="J59" s="15"/>
      <c r="K59" s="15">
        <v>83.1</v>
      </c>
      <c r="L59" s="15">
        <v>110.8</v>
      </c>
      <c r="M59" s="16"/>
    </row>
    <row r="60" spans="1:13" ht="16.5" thickBot="1">
      <c r="A60" s="63"/>
      <c r="B60" s="19" t="s">
        <v>27</v>
      </c>
      <c r="C60" s="15">
        <v>150</v>
      </c>
      <c r="D60" s="15">
        <v>200</v>
      </c>
      <c r="E60" s="15"/>
      <c r="F60" s="15"/>
      <c r="G60" s="15"/>
      <c r="H60" s="15"/>
      <c r="I60" s="15">
        <v>11.99</v>
      </c>
      <c r="J60" s="15">
        <v>14.98</v>
      </c>
      <c r="K60" s="15">
        <v>44.88</v>
      </c>
      <c r="L60" s="15">
        <v>56.1</v>
      </c>
      <c r="M60" s="16"/>
    </row>
    <row r="61" spans="1:13" ht="16.5" thickBot="1">
      <c r="A61" s="64"/>
      <c r="B61" s="19" t="s">
        <v>31</v>
      </c>
      <c r="C61" s="15">
        <v>30</v>
      </c>
      <c r="D61" s="15">
        <v>40</v>
      </c>
      <c r="E61" s="15">
        <v>2.28</v>
      </c>
      <c r="F61" s="15">
        <v>3.04</v>
      </c>
      <c r="G61" s="15">
        <v>0.27</v>
      </c>
      <c r="H61" s="15">
        <v>0.36</v>
      </c>
      <c r="I61" s="15">
        <v>14.9</v>
      </c>
      <c r="J61" s="15">
        <v>19.8</v>
      </c>
      <c r="K61" s="15">
        <v>67.8</v>
      </c>
      <c r="L61" s="15">
        <v>90.4</v>
      </c>
      <c r="M61" s="16"/>
    </row>
    <row r="62" spans="1:13" ht="15.75">
      <c r="A62" s="16"/>
      <c r="B62" s="17" t="s">
        <v>6</v>
      </c>
      <c r="C62" s="17"/>
      <c r="D62" s="17"/>
      <c r="E62" s="17">
        <f>E61+E59+E58+E57</f>
        <v>16.53</v>
      </c>
      <c r="F62" s="17">
        <f>F61+F59+F58+F57</f>
        <v>22.450000000000003</v>
      </c>
      <c r="G62" s="17">
        <f>G61+G59+G58+G57</f>
        <v>18.439999999999998</v>
      </c>
      <c r="H62" s="17">
        <f>H61+H59+H58+H57</f>
        <v>24.57</v>
      </c>
      <c r="I62" s="17">
        <f>I61+I60+I58+I57</f>
        <v>31.459999999999997</v>
      </c>
      <c r="J62" s="17">
        <f>J61+J60+J58+J57</f>
        <v>43</v>
      </c>
      <c r="K62" s="17">
        <f>K61+K60+K59+K58+K57</f>
        <v>350.36</v>
      </c>
      <c r="L62" s="17">
        <f>L61+L60+L59+L58+L57</f>
        <v>473.17</v>
      </c>
      <c r="M62" s="17">
        <f>M58+M57</f>
        <v>6.68</v>
      </c>
    </row>
    <row r="63" spans="1:13" ht="15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13" ht="15.75">
      <c r="A64" s="10"/>
      <c r="B64" s="1" t="s">
        <v>32</v>
      </c>
      <c r="C64" s="11"/>
      <c r="D64" s="11"/>
      <c r="E64" s="11">
        <f aca="true" t="shared" si="3" ref="E64:L64">E62+E56+E53+E46</f>
        <v>57.260000000000005</v>
      </c>
      <c r="F64" s="11">
        <f t="shared" si="3"/>
        <v>81.26</v>
      </c>
      <c r="G64" s="11">
        <f t="shared" si="3"/>
        <v>60.55</v>
      </c>
      <c r="H64" s="11">
        <f t="shared" si="3"/>
        <v>78.14999999999999</v>
      </c>
      <c r="I64" s="11">
        <f t="shared" si="3"/>
        <v>206.37</v>
      </c>
      <c r="J64" s="11">
        <f t="shared" si="3"/>
        <v>277.62</v>
      </c>
      <c r="K64" s="11">
        <f t="shared" si="3"/>
        <v>1552.8200000000002</v>
      </c>
      <c r="L64" s="11">
        <f t="shared" si="3"/>
        <v>2069.26</v>
      </c>
      <c r="M64" s="1">
        <f>M62+M56+M53+M46</f>
        <v>49.980000000000004</v>
      </c>
    </row>
    <row r="65" spans="1:13" ht="15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28"/>
    </row>
    <row r="67" spans="1:13" ht="15.75">
      <c r="A67" s="34" t="s">
        <v>126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29"/>
    </row>
    <row r="68" spans="1:13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28"/>
    </row>
    <row r="69" spans="1:1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28"/>
    </row>
    <row r="70" spans="1:13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28"/>
    </row>
    <row r="71" spans="1:13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28"/>
    </row>
    <row r="72" spans="1:13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28"/>
    </row>
    <row r="73" spans="1:13" ht="33" customHeight="1">
      <c r="A73" s="51" t="s">
        <v>120</v>
      </c>
      <c r="B73" s="51" t="s">
        <v>0</v>
      </c>
      <c r="C73" s="42" t="s">
        <v>1</v>
      </c>
      <c r="D73" s="50"/>
      <c r="E73" s="45" t="s">
        <v>2</v>
      </c>
      <c r="F73" s="46"/>
      <c r="G73" s="46"/>
      <c r="H73" s="46"/>
      <c r="I73" s="47"/>
      <c r="J73" s="6"/>
      <c r="K73" s="48" t="s">
        <v>19</v>
      </c>
      <c r="L73" s="48" t="s">
        <v>20</v>
      </c>
      <c r="M73" s="6" t="s">
        <v>124</v>
      </c>
    </row>
    <row r="74" spans="1:13" ht="43.5" customHeight="1" thickBot="1">
      <c r="A74" s="52"/>
      <c r="B74" s="65"/>
      <c r="C74" s="7" t="s">
        <v>11</v>
      </c>
      <c r="D74" s="8" t="s">
        <v>12</v>
      </c>
      <c r="E74" s="8" t="s">
        <v>13</v>
      </c>
      <c r="F74" s="8" t="s">
        <v>14</v>
      </c>
      <c r="G74" s="8" t="s">
        <v>15</v>
      </c>
      <c r="H74" s="8" t="s">
        <v>16</v>
      </c>
      <c r="I74" s="8" t="s">
        <v>17</v>
      </c>
      <c r="J74" s="8" t="s">
        <v>18</v>
      </c>
      <c r="K74" s="49"/>
      <c r="L74" s="49"/>
      <c r="M74" s="9" t="s">
        <v>3</v>
      </c>
    </row>
    <row r="75" spans="1:13" ht="16.5" thickBot="1">
      <c r="A75" s="36" t="s">
        <v>122</v>
      </c>
      <c r="B75" s="19" t="s">
        <v>97</v>
      </c>
      <c r="C75" s="9">
        <v>150</v>
      </c>
      <c r="D75" s="9">
        <v>200</v>
      </c>
      <c r="E75" s="9">
        <v>6.74</v>
      </c>
      <c r="F75" s="9">
        <v>8.78</v>
      </c>
      <c r="G75" s="9">
        <v>8.62</v>
      </c>
      <c r="H75" s="9">
        <v>11.17</v>
      </c>
      <c r="I75" s="9">
        <v>23.14</v>
      </c>
      <c r="J75" s="9">
        <v>28.96</v>
      </c>
      <c r="K75" s="9">
        <v>197.68</v>
      </c>
      <c r="L75" s="9">
        <v>256.15</v>
      </c>
      <c r="M75" s="10"/>
    </row>
    <row r="76" spans="1:13" ht="16.5" thickBot="1">
      <c r="A76" s="38"/>
      <c r="B76" s="22" t="s">
        <v>4</v>
      </c>
      <c r="C76" s="9">
        <v>150</v>
      </c>
      <c r="D76" s="9">
        <v>200</v>
      </c>
      <c r="E76" s="9"/>
      <c r="F76" s="9"/>
      <c r="G76" s="9"/>
      <c r="H76" s="9"/>
      <c r="I76" s="9">
        <v>11.99</v>
      </c>
      <c r="J76" s="9">
        <v>14.98</v>
      </c>
      <c r="K76" s="9">
        <v>44.88</v>
      </c>
      <c r="L76" s="9">
        <v>56.1</v>
      </c>
      <c r="M76" s="10"/>
    </row>
    <row r="77" spans="1:13" ht="16.5" thickBot="1">
      <c r="A77" s="37"/>
      <c r="B77" s="22" t="s">
        <v>64</v>
      </c>
      <c r="C77" s="9">
        <v>40</v>
      </c>
      <c r="D77" s="9">
        <v>50</v>
      </c>
      <c r="E77" s="9">
        <v>2.33</v>
      </c>
      <c r="F77" s="9">
        <v>3.1</v>
      </c>
      <c r="G77" s="9">
        <v>6.94</v>
      </c>
      <c r="H77" s="9">
        <v>8.7</v>
      </c>
      <c r="I77" s="9">
        <v>14.91</v>
      </c>
      <c r="J77" s="9">
        <v>19.88</v>
      </c>
      <c r="K77" s="9">
        <v>127.64</v>
      </c>
      <c r="L77" s="9">
        <v>165.2</v>
      </c>
      <c r="M77" s="10"/>
    </row>
    <row r="78" spans="1:13" ht="16.5" thickBot="1">
      <c r="A78" s="21"/>
      <c r="B78" s="23" t="s">
        <v>121</v>
      </c>
      <c r="C78" s="9"/>
      <c r="D78" s="9"/>
      <c r="E78" s="11">
        <f aca="true" t="shared" si="4" ref="E78:L78">SUM(E75:E77)</f>
        <v>9.07</v>
      </c>
      <c r="F78" s="11">
        <f t="shared" si="4"/>
        <v>11.879999999999999</v>
      </c>
      <c r="G78" s="11">
        <f t="shared" si="4"/>
        <v>15.559999999999999</v>
      </c>
      <c r="H78" s="11">
        <f t="shared" si="4"/>
        <v>19.869999999999997</v>
      </c>
      <c r="I78" s="11">
        <f t="shared" si="4"/>
        <v>50.040000000000006</v>
      </c>
      <c r="J78" s="11">
        <f t="shared" si="4"/>
        <v>63.81999999999999</v>
      </c>
      <c r="K78" s="11">
        <f t="shared" si="4"/>
        <v>370.2</v>
      </c>
      <c r="L78" s="11">
        <f t="shared" si="4"/>
        <v>477.45</v>
      </c>
      <c r="M78" s="10"/>
    </row>
    <row r="79" spans="1:13" ht="16.5" thickBot="1">
      <c r="A79" s="36" t="s">
        <v>7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9"/>
    </row>
    <row r="80" spans="1:13" ht="16.5" thickBot="1">
      <c r="A80" s="38"/>
      <c r="B80" s="19" t="s">
        <v>35</v>
      </c>
      <c r="C80" s="9">
        <v>40</v>
      </c>
      <c r="D80" s="9">
        <v>60</v>
      </c>
      <c r="E80" s="9">
        <v>0.43</v>
      </c>
      <c r="F80" s="9">
        <v>0.6</v>
      </c>
      <c r="G80" s="9">
        <v>4</v>
      </c>
      <c r="H80" s="9">
        <v>5</v>
      </c>
      <c r="I80" s="9">
        <v>3.23</v>
      </c>
      <c r="J80" s="9">
        <v>5.06</v>
      </c>
      <c r="K80" s="9">
        <v>50.46</v>
      </c>
      <c r="L80" s="9">
        <v>67.35</v>
      </c>
      <c r="M80" s="10">
        <v>4.6</v>
      </c>
    </row>
    <row r="81" spans="1:13" ht="16.5" thickBot="1">
      <c r="A81" s="38"/>
      <c r="B81" s="19" t="s">
        <v>36</v>
      </c>
      <c r="C81" s="9">
        <v>150</v>
      </c>
      <c r="D81" s="9">
        <v>200</v>
      </c>
      <c r="E81" s="9">
        <v>5.18</v>
      </c>
      <c r="F81" s="9">
        <v>7.86</v>
      </c>
      <c r="G81" s="9">
        <v>5.72</v>
      </c>
      <c r="H81" s="9">
        <v>8.68</v>
      </c>
      <c r="I81" s="9">
        <v>11.76</v>
      </c>
      <c r="J81" s="9">
        <v>14.57</v>
      </c>
      <c r="K81" s="9">
        <v>117.47</v>
      </c>
      <c r="L81" s="9">
        <v>162.16</v>
      </c>
      <c r="M81" s="10">
        <v>6.9</v>
      </c>
    </row>
    <row r="82" spans="1:13" ht="16.5" thickBot="1">
      <c r="A82" s="38"/>
      <c r="B82" s="19" t="s">
        <v>37</v>
      </c>
      <c r="C82" s="9">
        <v>200</v>
      </c>
      <c r="D82" s="9">
        <v>230</v>
      </c>
      <c r="E82" s="9">
        <v>12.77</v>
      </c>
      <c r="F82" s="9">
        <v>14.1</v>
      </c>
      <c r="G82" s="9">
        <v>9.3</v>
      </c>
      <c r="H82" s="9">
        <v>11.32</v>
      </c>
      <c r="I82" s="9">
        <v>26.78</v>
      </c>
      <c r="J82" s="9">
        <v>29.27</v>
      </c>
      <c r="K82" s="9">
        <v>248.62</v>
      </c>
      <c r="L82" s="9">
        <v>279.26</v>
      </c>
      <c r="M82" s="10">
        <v>38.4</v>
      </c>
    </row>
    <row r="83" spans="1:13" ht="16.5" thickBot="1">
      <c r="A83" s="38"/>
      <c r="B83" s="19" t="s">
        <v>93</v>
      </c>
      <c r="C83" s="9">
        <v>150</v>
      </c>
      <c r="D83" s="9">
        <v>200</v>
      </c>
      <c r="E83" s="9"/>
      <c r="F83" s="9"/>
      <c r="G83" s="9"/>
      <c r="H83" s="9"/>
      <c r="I83" s="9">
        <v>18.15</v>
      </c>
      <c r="J83" s="9">
        <v>24.2</v>
      </c>
      <c r="K83" s="9">
        <v>73.5</v>
      </c>
      <c r="L83" s="9">
        <v>98</v>
      </c>
      <c r="M83" s="10"/>
    </row>
    <row r="84" spans="1:13" ht="16.5" thickBot="1">
      <c r="A84" s="37"/>
      <c r="B84" s="19" t="s">
        <v>26</v>
      </c>
      <c r="C84" s="9">
        <v>30</v>
      </c>
      <c r="D84" s="9">
        <v>40</v>
      </c>
      <c r="E84" s="9">
        <v>2.28</v>
      </c>
      <c r="F84" s="9">
        <v>3.04</v>
      </c>
      <c r="G84" s="9">
        <v>0.27</v>
      </c>
      <c r="H84" s="9">
        <v>0.36</v>
      </c>
      <c r="I84" s="9">
        <v>14.9</v>
      </c>
      <c r="J84" s="9">
        <v>19.8</v>
      </c>
      <c r="K84" s="9">
        <v>67.8</v>
      </c>
      <c r="L84" s="9">
        <v>90.4</v>
      </c>
      <c r="M84" s="10"/>
    </row>
    <row r="85" spans="1:13" ht="16.5" thickBot="1">
      <c r="A85" s="10"/>
      <c r="B85" s="12"/>
      <c r="C85" s="9"/>
      <c r="D85" s="9"/>
      <c r="E85" s="9"/>
      <c r="F85" s="9"/>
      <c r="G85" s="9"/>
      <c r="H85" s="9"/>
      <c r="I85" s="9"/>
      <c r="J85" s="9"/>
      <c r="K85" s="9"/>
      <c r="L85" s="9"/>
      <c r="M85" s="10"/>
    </row>
    <row r="86" spans="1:13" ht="16.5" thickBot="1">
      <c r="A86" s="36" t="s">
        <v>8</v>
      </c>
      <c r="B86" s="1" t="s">
        <v>6</v>
      </c>
      <c r="C86" s="11"/>
      <c r="D86" s="11"/>
      <c r="E86" s="11">
        <f aca="true" t="shared" si="5" ref="E86:L86">E85+E84+E83+E82+E81+E80</f>
        <v>20.659999999999997</v>
      </c>
      <c r="F86" s="11">
        <f t="shared" si="5"/>
        <v>25.6</v>
      </c>
      <c r="G86" s="11">
        <f t="shared" si="5"/>
        <v>19.29</v>
      </c>
      <c r="H86" s="11">
        <f t="shared" si="5"/>
        <v>25.36</v>
      </c>
      <c r="I86" s="11">
        <f t="shared" si="5"/>
        <v>74.82000000000001</v>
      </c>
      <c r="J86" s="11">
        <f t="shared" si="5"/>
        <v>92.9</v>
      </c>
      <c r="K86" s="11">
        <f t="shared" si="5"/>
        <v>557.85</v>
      </c>
      <c r="L86" s="11">
        <f t="shared" si="5"/>
        <v>697.17</v>
      </c>
      <c r="M86" s="1">
        <v>49.96</v>
      </c>
    </row>
    <row r="87" spans="1:13" ht="16.5" thickBot="1">
      <c r="A87" s="37"/>
      <c r="B87" s="12" t="s">
        <v>27</v>
      </c>
      <c r="C87" s="9">
        <v>150</v>
      </c>
      <c r="D87" s="9">
        <v>200</v>
      </c>
      <c r="E87" s="9"/>
      <c r="F87" s="9"/>
      <c r="G87" s="9"/>
      <c r="H87" s="9"/>
      <c r="I87" s="9">
        <v>11.99</v>
      </c>
      <c r="J87" s="9">
        <v>14.98</v>
      </c>
      <c r="K87" s="9">
        <v>44.88</v>
      </c>
      <c r="L87" s="9">
        <v>56.1</v>
      </c>
      <c r="M87" s="10"/>
    </row>
    <row r="88" spans="1:13" ht="15.75">
      <c r="A88" s="10"/>
      <c r="B88" s="21" t="s">
        <v>38</v>
      </c>
      <c r="C88" s="9">
        <v>50</v>
      </c>
      <c r="D88" s="9">
        <v>70</v>
      </c>
      <c r="E88" s="9">
        <v>3.7</v>
      </c>
      <c r="F88" s="9">
        <v>4.3</v>
      </c>
      <c r="G88" s="9">
        <v>5.8</v>
      </c>
      <c r="H88" s="9">
        <v>7.4</v>
      </c>
      <c r="I88" s="9">
        <v>23.6</v>
      </c>
      <c r="J88" s="9">
        <v>36.4</v>
      </c>
      <c r="K88" s="9">
        <v>207</v>
      </c>
      <c r="L88" s="9">
        <v>273</v>
      </c>
      <c r="M88" s="10"/>
    </row>
    <row r="89" spans="1:13" ht="16.5" thickBot="1">
      <c r="A89" s="36" t="s">
        <v>9</v>
      </c>
      <c r="B89" s="1" t="s">
        <v>6</v>
      </c>
      <c r="C89" s="11"/>
      <c r="D89" s="11"/>
      <c r="E89" s="11">
        <f aca="true" t="shared" si="6" ref="E89:L89">E88+E87</f>
        <v>3.7</v>
      </c>
      <c r="F89" s="11">
        <f t="shared" si="6"/>
        <v>4.3</v>
      </c>
      <c r="G89" s="11">
        <f t="shared" si="6"/>
        <v>5.8</v>
      </c>
      <c r="H89" s="11">
        <f t="shared" si="6"/>
        <v>7.4</v>
      </c>
      <c r="I89" s="11">
        <f t="shared" si="6"/>
        <v>35.59</v>
      </c>
      <c r="J89" s="11">
        <f t="shared" si="6"/>
        <v>51.379999999999995</v>
      </c>
      <c r="K89" s="11">
        <f t="shared" si="6"/>
        <v>251.88</v>
      </c>
      <c r="L89" s="11">
        <f t="shared" si="6"/>
        <v>329.1</v>
      </c>
      <c r="M89" s="10"/>
    </row>
    <row r="90" spans="1:13" ht="16.5" thickBot="1">
      <c r="A90" s="38"/>
      <c r="B90" s="19" t="s">
        <v>39</v>
      </c>
      <c r="C90" s="9">
        <v>200</v>
      </c>
      <c r="D90" s="9">
        <v>250</v>
      </c>
      <c r="E90" s="9">
        <v>3.09</v>
      </c>
      <c r="F90" s="9">
        <v>3.89</v>
      </c>
      <c r="G90" s="9">
        <v>5.54</v>
      </c>
      <c r="H90" s="9">
        <v>7.42</v>
      </c>
      <c r="I90" s="9">
        <v>45.58</v>
      </c>
      <c r="J90" s="9">
        <v>57.87</v>
      </c>
      <c r="K90" s="9">
        <v>233.46</v>
      </c>
      <c r="L90" s="9">
        <v>301.57</v>
      </c>
      <c r="M90" s="10"/>
    </row>
    <row r="91" spans="1:13" ht="16.5" thickBot="1">
      <c r="A91" s="38"/>
      <c r="B91" s="19" t="s">
        <v>27</v>
      </c>
      <c r="C91" s="9">
        <v>150</v>
      </c>
      <c r="D91" s="9">
        <v>200</v>
      </c>
      <c r="E91" s="9"/>
      <c r="F91" s="9"/>
      <c r="G91" s="9"/>
      <c r="H91" s="9"/>
      <c r="I91" s="9">
        <v>11.99</v>
      </c>
      <c r="J91" s="9">
        <v>14.98</v>
      </c>
      <c r="K91" s="9">
        <v>44.88</v>
      </c>
      <c r="L91" s="9">
        <v>56.1</v>
      </c>
      <c r="M91" s="10"/>
    </row>
    <row r="92" spans="1:13" ht="16.5" thickBot="1">
      <c r="A92" s="37"/>
      <c r="B92" s="19" t="s">
        <v>31</v>
      </c>
      <c r="C92" s="9">
        <v>30</v>
      </c>
      <c r="D92" s="9">
        <v>40</v>
      </c>
      <c r="E92" s="9">
        <v>2.28</v>
      </c>
      <c r="F92" s="9">
        <v>3.04</v>
      </c>
      <c r="G92" s="9">
        <v>0.27</v>
      </c>
      <c r="H92" s="9">
        <v>0.36</v>
      </c>
      <c r="I92" s="9">
        <v>14.9</v>
      </c>
      <c r="J92" s="9">
        <v>19.8</v>
      </c>
      <c r="K92" s="9">
        <v>67.8</v>
      </c>
      <c r="L92" s="9">
        <v>90.4</v>
      </c>
      <c r="M92" s="10"/>
    </row>
    <row r="93" spans="1:13" ht="16.5" thickBot="1">
      <c r="A93" s="10"/>
      <c r="B93" s="12"/>
      <c r="C93" s="9"/>
      <c r="D93" s="9"/>
      <c r="E93" s="9"/>
      <c r="F93" s="9"/>
      <c r="G93" s="9"/>
      <c r="H93" s="9"/>
      <c r="I93" s="9"/>
      <c r="J93" s="9"/>
      <c r="K93" s="9"/>
      <c r="L93" s="9"/>
      <c r="M93" s="10"/>
    </row>
    <row r="94" spans="1:13" ht="15.75">
      <c r="A94" s="10"/>
      <c r="B94" s="1" t="s">
        <v>6</v>
      </c>
      <c r="C94" s="1"/>
      <c r="D94" s="1"/>
      <c r="E94" s="1">
        <f aca="true" t="shared" si="7" ref="E94:L94">E93+E92+E91+E90</f>
        <v>5.369999999999999</v>
      </c>
      <c r="F94" s="1">
        <f t="shared" si="7"/>
        <v>6.93</v>
      </c>
      <c r="G94" s="1">
        <f t="shared" si="7"/>
        <v>5.8100000000000005</v>
      </c>
      <c r="H94" s="1">
        <f t="shared" si="7"/>
        <v>7.78</v>
      </c>
      <c r="I94" s="1">
        <f t="shared" si="7"/>
        <v>72.47</v>
      </c>
      <c r="J94" s="1">
        <f t="shared" si="7"/>
        <v>92.65</v>
      </c>
      <c r="K94" s="1">
        <f t="shared" si="7"/>
        <v>346.14</v>
      </c>
      <c r="L94" s="1">
        <f t="shared" si="7"/>
        <v>448.07</v>
      </c>
      <c r="M94" s="1"/>
    </row>
    <row r="95" spans="1:13" ht="15.7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5.75">
      <c r="A96" s="10"/>
      <c r="B96" s="1" t="s">
        <v>32</v>
      </c>
      <c r="C96" s="11"/>
      <c r="D96" s="11"/>
      <c r="E96" s="11">
        <v>35.1</v>
      </c>
      <c r="F96" s="11">
        <v>44.41</v>
      </c>
      <c r="G96" s="11">
        <v>40.66</v>
      </c>
      <c r="H96" s="11">
        <v>53.01</v>
      </c>
      <c r="I96" s="11">
        <f>I94+I88+I85+I78</f>
        <v>146.11</v>
      </c>
      <c r="J96" s="11">
        <v>313.19</v>
      </c>
      <c r="K96" s="11">
        <v>1274.19</v>
      </c>
      <c r="L96" s="11">
        <v>1622.69</v>
      </c>
      <c r="M96" s="1">
        <v>49.96</v>
      </c>
    </row>
    <row r="97" spans="1:13" ht="15.75">
      <c r="A97" s="21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15.7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9"/>
    </row>
    <row r="99" spans="1:13" ht="15.75">
      <c r="A99" s="34" t="s">
        <v>126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29"/>
    </row>
    <row r="100" spans="1:13" ht="15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9"/>
    </row>
    <row r="101" spans="1:13" ht="15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9"/>
    </row>
    <row r="102" spans="1:13" ht="15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9"/>
    </row>
    <row r="103" spans="1:13" ht="15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9"/>
    </row>
    <row r="104" spans="1:13" ht="15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9"/>
    </row>
    <row r="105" spans="1:13" ht="15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9"/>
    </row>
    <row r="106" spans="1:13" ht="15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9"/>
    </row>
    <row r="107" spans="1:13" ht="15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9"/>
    </row>
    <row r="108" spans="1:13" ht="2.2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9"/>
    </row>
    <row r="109" spans="1:13" ht="10.5" customHeight="1">
      <c r="A109" s="51" t="s">
        <v>40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9"/>
    </row>
    <row r="110" spans="1:13" ht="21" customHeight="1">
      <c r="A110" s="52"/>
      <c r="B110" s="51" t="s">
        <v>0</v>
      </c>
      <c r="C110" s="42" t="s">
        <v>1</v>
      </c>
      <c r="D110" s="43"/>
      <c r="E110" s="45" t="s">
        <v>2</v>
      </c>
      <c r="F110" s="46"/>
      <c r="G110" s="46"/>
      <c r="H110" s="46"/>
      <c r="I110" s="47"/>
      <c r="J110" s="6"/>
      <c r="K110" s="44" t="s">
        <v>19</v>
      </c>
      <c r="L110" s="44" t="s">
        <v>20</v>
      </c>
      <c r="M110" s="6" t="s">
        <v>124</v>
      </c>
    </row>
    <row r="111" spans="1:13" ht="40.5" customHeight="1" thickBot="1">
      <c r="A111" s="51" t="s">
        <v>122</v>
      </c>
      <c r="B111" s="52"/>
      <c r="C111" s="7" t="s">
        <v>11</v>
      </c>
      <c r="D111" s="8" t="s">
        <v>12</v>
      </c>
      <c r="E111" s="8" t="s">
        <v>13</v>
      </c>
      <c r="F111" s="8" t="s">
        <v>14</v>
      </c>
      <c r="G111" s="8" t="s">
        <v>15</v>
      </c>
      <c r="H111" s="8" t="s">
        <v>16</v>
      </c>
      <c r="I111" s="8" t="s">
        <v>17</v>
      </c>
      <c r="J111" s="8" t="s">
        <v>18</v>
      </c>
      <c r="K111" s="44"/>
      <c r="L111" s="44"/>
      <c r="M111" s="9" t="s">
        <v>3</v>
      </c>
    </row>
    <row r="112" spans="1:13" ht="16.5" thickBot="1">
      <c r="A112" s="53"/>
      <c r="B112" s="19" t="s">
        <v>41</v>
      </c>
      <c r="C112" s="9">
        <v>150</v>
      </c>
      <c r="D112" s="9">
        <v>200</v>
      </c>
      <c r="E112" s="9">
        <v>5.79</v>
      </c>
      <c r="F112" s="9">
        <v>8.41</v>
      </c>
      <c r="G112" s="9">
        <v>6.12</v>
      </c>
      <c r="H112" s="9">
        <v>7.67</v>
      </c>
      <c r="I112" s="9">
        <v>30.12</v>
      </c>
      <c r="J112" s="9">
        <v>45.17</v>
      </c>
      <c r="K112" s="9">
        <v>193.66</v>
      </c>
      <c r="L112" s="9">
        <v>272.96</v>
      </c>
      <c r="M112" s="10">
        <v>0.22</v>
      </c>
    </row>
    <row r="113" spans="1:13" ht="16.5" thickBot="1">
      <c r="A113" s="52"/>
      <c r="B113" s="19" t="s">
        <v>42</v>
      </c>
      <c r="C113" s="9">
        <v>150</v>
      </c>
      <c r="D113" s="9">
        <v>200</v>
      </c>
      <c r="E113" s="9">
        <v>0.01</v>
      </c>
      <c r="F113" s="9">
        <v>0.01</v>
      </c>
      <c r="G113" s="9"/>
      <c r="H113" s="9"/>
      <c r="I113" s="9">
        <v>12.14</v>
      </c>
      <c r="J113" s="9">
        <v>15.19</v>
      </c>
      <c r="K113" s="9">
        <v>46.58</v>
      </c>
      <c r="L113" s="9">
        <v>56.31</v>
      </c>
      <c r="M113" s="10">
        <v>0.22</v>
      </c>
    </row>
    <row r="114" spans="1:13" ht="16.5" thickBot="1">
      <c r="A114" s="10"/>
      <c r="B114" s="19" t="s">
        <v>34</v>
      </c>
      <c r="C114" s="9">
        <v>150</v>
      </c>
      <c r="D114" s="9">
        <v>200</v>
      </c>
      <c r="E114" s="9">
        <v>2.33</v>
      </c>
      <c r="F114" s="9">
        <v>3.1</v>
      </c>
      <c r="G114" s="9">
        <v>6.94</v>
      </c>
      <c r="H114" s="9">
        <v>8.7</v>
      </c>
      <c r="I114" s="9">
        <v>14.91</v>
      </c>
      <c r="J114" s="9">
        <v>19.88</v>
      </c>
      <c r="K114" s="9">
        <v>127.64</v>
      </c>
      <c r="L114" s="9">
        <v>165.2</v>
      </c>
      <c r="M114" s="10"/>
    </row>
    <row r="115" spans="1:13" ht="16.5" thickBot="1">
      <c r="A115" s="36" t="s">
        <v>7</v>
      </c>
      <c r="B115" s="17" t="s">
        <v>6</v>
      </c>
      <c r="C115" s="11"/>
      <c r="D115" s="11"/>
      <c r="E115" s="11">
        <f aca="true" t="shared" si="8" ref="E115:L115">E114+E113+E112</f>
        <v>8.129999999999999</v>
      </c>
      <c r="F115" s="11">
        <f t="shared" si="8"/>
        <v>11.52</v>
      </c>
      <c r="G115" s="11">
        <f t="shared" si="8"/>
        <v>13.06</v>
      </c>
      <c r="H115" s="11">
        <f t="shared" si="8"/>
        <v>16.369999999999997</v>
      </c>
      <c r="I115" s="11">
        <f t="shared" si="8"/>
        <v>57.17</v>
      </c>
      <c r="J115" s="11">
        <f t="shared" si="8"/>
        <v>80.24000000000001</v>
      </c>
      <c r="K115" s="11">
        <f t="shared" si="8"/>
        <v>367.88</v>
      </c>
      <c r="L115" s="11">
        <f t="shared" si="8"/>
        <v>494.46999999999997</v>
      </c>
      <c r="M115" s="1">
        <v>0.44</v>
      </c>
    </row>
    <row r="116" spans="1:13" ht="16.5" thickBot="1">
      <c r="A116" s="38"/>
      <c r="B116" s="19" t="s">
        <v>43</v>
      </c>
      <c r="C116" s="9">
        <v>40</v>
      </c>
      <c r="D116" s="9">
        <v>60</v>
      </c>
      <c r="E116" s="9">
        <v>0.15</v>
      </c>
      <c r="F116" s="9">
        <v>0.2</v>
      </c>
      <c r="G116" s="9"/>
      <c r="H116" s="9"/>
      <c r="I116" s="9">
        <v>0.6</v>
      </c>
      <c r="J116" s="9">
        <v>0.84</v>
      </c>
      <c r="K116" s="9">
        <v>8.2</v>
      </c>
      <c r="L116" s="9">
        <v>10.6</v>
      </c>
      <c r="M116" s="10"/>
    </row>
    <row r="117" spans="1:13" ht="16.5" thickBot="1">
      <c r="A117" s="38"/>
      <c r="B117" s="19" t="s">
        <v>44</v>
      </c>
      <c r="C117" s="9">
        <v>150</v>
      </c>
      <c r="D117" s="9">
        <v>200</v>
      </c>
      <c r="E117" s="9">
        <v>6.8</v>
      </c>
      <c r="F117" s="9">
        <v>13.5</v>
      </c>
      <c r="G117" s="9">
        <v>4.03</v>
      </c>
      <c r="H117" s="9">
        <v>5.49</v>
      </c>
      <c r="I117" s="9">
        <v>9.02</v>
      </c>
      <c r="J117" s="9">
        <v>11.36</v>
      </c>
      <c r="K117" s="9">
        <v>102.37</v>
      </c>
      <c r="L117" s="9">
        <v>126.26</v>
      </c>
      <c r="M117" s="10">
        <v>10.9</v>
      </c>
    </row>
    <row r="118" spans="1:13" ht="16.5" thickBot="1">
      <c r="A118" s="38"/>
      <c r="B118" s="19" t="s">
        <v>45</v>
      </c>
      <c r="C118" s="9">
        <v>140</v>
      </c>
      <c r="D118" s="9">
        <v>170</v>
      </c>
      <c r="E118" s="9">
        <f aca="true" t="shared" si="9" ref="E118:L118">E117+E116</f>
        <v>6.95</v>
      </c>
      <c r="F118" s="9">
        <f t="shared" si="9"/>
        <v>13.7</v>
      </c>
      <c r="G118" s="9">
        <f t="shared" si="9"/>
        <v>4.03</v>
      </c>
      <c r="H118" s="9">
        <f t="shared" si="9"/>
        <v>5.49</v>
      </c>
      <c r="I118" s="9">
        <f t="shared" si="9"/>
        <v>9.62</v>
      </c>
      <c r="J118" s="9">
        <f t="shared" si="9"/>
        <v>12.2</v>
      </c>
      <c r="K118" s="9">
        <v>115.57</v>
      </c>
      <c r="L118" s="9">
        <f t="shared" si="9"/>
        <v>136.86</v>
      </c>
      <c r="M118" s="10"/>
    </row>
    <row r="119" spans="1:13" ht="16.5" thickBot="1">
      <c r="A119" s="38"/>
      <c r="B119" s="19" t="s">
        <v>46</v>
      </c>
      <c r="C119" s="9">
        <v>50</v>
      </c>
      <c r="D119" s="9">
        <v>70</v>
      </c>
      <c r="E119" s="9">
        <v>12.52</v>
      </c>
      <c r="F119" s="9">
        <v>15.73</v>
      </c>
      <c r="G119" s="9">
        <v>8.06</v>
      </c>
      <c r="H119" s="9">
        <v>10.06</v>
      </c>
      <c r="I119" s="9">
        <v>7.88</v>
      </c>
      <c r="J119" s="9">
        <v>10.55</v>
      </c>
      <c r="K119" s="9">
        <v>168.4</v>
      </c>
      <c r="L119" s="9">
        <v>193.4</v>
      </c>
      <c r="M119" s="10">
        <v>0.5</v>
      </c>
    </row>
    <row r="120" spans="1:13" ht="16.5" thickBot="1">
      <c r="A120" s="37"/>
      <c r="B120" s="19" t="s">
        <v>47</v>
      </c>
      <c r="C120" s="9">
        <v>150</v>
      </c>
      <c r="D120" s="9">
        <v>200</v>
      </c>
      <c r="E120" s="9"/>
      <c r="F120" s="9"/>
      <c r="G120" s="9"/>
      <c r="H120" s="9"/>
      <c r="I120" s="9">
        <v>20</v>
      </c>
      <c r="J120" s="9">
        <v>26</v>
      </c>
      <c r="K120" s="9">
        <v>78</v>
      </c>
      <c r="L120" s="9">
        <v>105</v>
      </c>
      <c r="M120" s="10"/>
    </row>
    <row r="121" spans="1:13" ht="16.5" thickBot="1">
      <c r="A121" s="10"/>
      <c r="B121" s="19" t="s">
        <v>26</v>
      </c>
      <c r="C121" s="9">
        <v>30</v>
      </c>
      <c r="D121" s="9">
        <v>40</v>
      </c>
      <c r="E121" s="9">
        <v>2.28</v>
      </c>
      <c r="F121" s="9">
        <v>3.04</v>
      </c>
      <c r="G121" s="9">
        <v>0.27</v>
      </c>
      <c r="H121" s="9">
        <v>0.36</v>
      </c>
      <c r="I121" s="9">
        <v>14.9</v>
      </c>
      <c r="J121" s="9">
        <v>19.8</v>
      </c>
      <c r="K121" s="9">
        <v>67.8</v>
      </c>
      <c r="L121" s="9">
        <v>90.4</v>
      </c>
      <c r="M121" s="10"/>
    </row>
    <row r="122" spans="1:13" ht="16.5" thickBot="1">
      <c r="A122" s="36" t="s">
        <v>8</v>
      </c>
      <c r="B122" s="17" t="s">
        <v>6</v>
      </c>
      <c r="C122" s="11"/>
      <c r="D122" s="11"/>
      <c r="E122" s="11">
        <f aca="true" t="shared" si="10" ref="E122:L122">E121+E120+E119+E118+E117+E116</f>
        <v>28.7</v>
      </c>
      <c r="F122" s="11">
        <f t="shared" si="10"/>
        <v>46.17</v>
      </c>
      <c r="G122" s="11">
        <f t="shared" si="10"/>
        <v>16.39</v>
      </c>
      <c r="H122" s="11">
        <f t="shared" si="10"/>
        <v>21.4</v>
      </c>
      <c r="I122" s="11">
        <f t="shared" si="10"/>
        <v>62.02</v>
      </c>
      <c r="J122" s="11">
        <f t="shared" si="10"/>
        <v>80.75</v>
      </c>
      <c r="K122" s="11">
        <f t="shared" si="10"/>
        <v>540.3400000000001</v>
      </c>
      <c r="L122" s="11">
        <f t="shared" si="10"/>
        <v>662.5200000000001</v>
      </c>
      <c r="M122" s="1">
        <f>M119+M117</f>
        <v>11.4</v>
      </c>
    </row>
    <row r="123" spans="1:13" ht="16.5" thickBot="1">
      <c r="A123" s="37"/>
      <c r="B123" s="19" t="s">
        <v>48</v>
      </c>
      <c r="C123" s="9">
        <v>150</v>
      </c>
      <c r="D123" s="9">
        <v>200</v>
      </c>
      <c r="E123" s="9">
        <v>0.6</v>
      </c>
      <c r="F123" s="9">
        <v>0.8</v>
      </c>
      <c r="G123" s="9"/>
      <c r="H123" s="9"/>
      <c r="I123" s="9">
        <v>16.9</v>
      </c>
      <c r="J123" s="9">
        <v>22.6</v>
      </c>
      <c r="K123" s="9">
        <v>69</v>
      </c>
      <c r="L123" s="9">
        <v>92</v>
      </c>
      <c r="M123" s="10">
        <v>26</v>
      </c>
    </row>
    <row r="124" spans="1:13" ht="15.75">
      <c r="A124" s="10"/>
      <c r="B124" s="30" t="s">
        <v>70</v>
      </c>
      <c r="C124" s="9">
        <v>30</v>
      </c>
      <c r="D124" s="9">
        <v>40</v>
      </c>
      <c r="E124" s="9">
        <v>3.12</v>
      </c>
      <c r="F124" s="9">
        <v>4.16</v>
      </c>
      <c r="G124" s="9">
        <v>1.56</v>
      </c>
      <c r="H124" s="9">
        <v>2.08</v>
      </c>
      <c r="I124" s="9">
        <v>12.06</v>
      </c>
      <c r="J124" s="9">
        <v>16.08</v>
      </c>
      <c r="K124" s="9">
        <v>112.8</v>
      </c>
      <c r="L124" s="9">
        <v>150.4</v>
      </c>
      <c r="M124" s="10"/>
    </row>
    <row r="125" spans="1:13" ht="16.5" thickBot="1">
      <c r="A125" s="36" t="s">
        <v>9</v>
      </c>
      <c r="B125" s="17" t="s">
        <v>6</v>
      </c>
      <c r="C125" s="11"/>
      <c r="D125" s="11"/>
      <c r="E125" s="11">
        <f aca="true" t="shared" si="11" ref="E125:L125">E124+E123</f>
        <v>3.72</v>
      </c>
      <c r="F125" s="11">
        <f t="shared" si="11"/>
        <v>4.96</v>
      </c>
      <c r="G125" s="11">
        <f t="shared" si="11"/>
        <v>1.56</v>
      </c>
      <c r="H125" s="11">
        <f t="shared" si="11"/>
        <v>2.08</v>
      </c>
      <c r="I125" s="11">
        <f t="shared" si="11"/>
        <v>28.96</v>
      </c>
      <c r="J125" s="11">
        <f t="shared" si="11"/>
        <v>38.68</v>
      </c>
      <c r="K125" s="11">
        <f t="shared" si="11"/>
        <v>181.8</v>
      </c>
      <c r="L125" s="11">
        <f t="shared" si="11"/>
        <v>242.4</v>
      </c>
      <c r="M125" s="1">
        <f>M123</f>
        <v>26</v>
      </c>
    </row>
    <row r="126" spans="1:13" ht="16.5" thickBot="1">
      <c r="A126" s="38"/>
      <c r="B126" s="19" t="s">
        <v>49</v>
      </c>
      <c r="C126" s="9">
        <v>150</v>
      </c>
      <c r="D126" s="9">
        <v>200</v>
      </c>
      <c r="E126" s="9">
        <v>3.24</v>
      </c>
      <c r="F126" s="9">
        <v>3.69</v>
      </c>
      <c r="G126" s="9">
        <v>3.78</v>
      </c>
      <c r="H126" s="9">
        <v>4.76</v>
      </c>
      <c r="I126" s="9">
        <v>24.58</v>
      </c>
      <c r="J126" s="9">
        <v>26.28</v>
      </c>
      <c r="K126" s="9">
        <v>155.12</v>
      </c>
      <c r="L126" s="9">
        <v>167.2</v>
      </c>
      <c r="M126" s="10">
        <v>12.2</v>
      </c>
    </row>
    <row r="127" spans="1:13" ht="16.5" thickBot="1">
      <c r="A127" s="38"/>
      <c r="B127" s="19" t="s">
        <v>50</v>
      </c>
      <c r="C127" s="9">
        <v>50</v>
      </c>
      <c r="D127" s="9">
        <v>70</v>
      </c>
      <c r="E127" s="9">
        <v>11.89</v>
      </c>
      <c r="F127" s="9">
        <v>16.08</v>
      </c>
      <c r="G127" s="9">
        <v>8.69</v>
      </c>
      <c r="H127" s="9">
        <v>11.64</v>
      </c>
      <c r="I127" s="9">
        <v>2.83</v>
      </c>
      <c r="J127" s="9">
        <v>3.74</v>
      </c>
      <c r="K127" s="9">
        <v>143.5</v>
      </c>
      <c r="L127" s="9">
        <v>183.97</v>
      </c>
      <c r="M127" s="10"/>
    </row>
    <row r="128" spans="1:13" ht="16.5" thickBot="1">
      <c r="A128" s="37"/>
      <c r="B128" s="19" t="s">
        <v>27</v>
      </c>
      <c r="C128" s="9">
        <v>150</v>
      </c>
      <c r="D128" s="9">
        <v>200</v>
      </c>
      <c r="E128" s="9"/>
      <c r="F128" s="9"/>
      <c r="G128" s="9"/>
      <c r="H128" s="9"/>
      <c r="I128" s="9">
        <v>11.99</v>
      </c>
      <c r="J128" s="9">
        <v>14.98</v>
      </c>
      <c r="K128" s="9">
        <v>44.88</v>
      </c>
      <c r="L128" s="9">
        <v>56.1</v>
      </c>
      <c r="M128" s="10"/>
    </row>
    <row r="129" spans="1:13" ht="16.5" thickBot="1">
      <c r="A129" s="10"/>
      <c r="B129" s="19" t="s">
        <v>26</v>
      </c>
      <c r="C129" s="9">
        <v>30</v>
      </c>
      <c r="D129" s="9">
        <v>40</v>
      </c>
      <c r="E129" s="9">
        <v>2.28</v>
      </c>
      <c r="F129" s="9">
        <v>3.04</v>
      </c>
      <c r="G129" s="9">
        <v>0.27</v>
      </c>
      <c r="H129" s="9">
        <v>0.36</v>
      </c>
      <c r="I129" s="9">
        <v>14.9</v>
      </c>
      <c r="J129" s="9">
        <v>19.8</v>
      </c>
      <c r="K129" s="9">
        <v>67.8</v>
      </c>
      <c r="L129" s="9">
        <v>90.4</v>
      </c>
      <c r="M129" s="10"/>
    </row>
    <row r="130" spans="1:13" ht="15.75">
      <c r="A130" s="10"/>
      <c r="B130" s="1" t="s">
        <v>6</v>
      </c>
      <c r="C130" s="1"/>
      <c r="D130" s="1"/>
      <c r="E130" s="1">
        <f aca="true" t="shared" si="12" ref="E130:L130">E129+E128+E127+E126</f>
        <v>17.41</v>
      </c>
      <c r="F130" s="1">
        <f t="shared" si="12"/>
        <v>22.81</v>
      </c>
      <c r="G130" s="1">
        <f t="shared" si="12"/>
        <v>12.739999999999998</v>
      </c>
      <c r="H130" s="1">
        <f t="shared" si="12"/>
        <v>16.759999999999998</v>
      </c>
      <c r="I130" s="1">
        <f t="shared" si="12"/>
        <v>54.3</v>
      </c>
      <c r="J130" s="1">
        <f t="shared" si="12"/>
        <v>64.80000000000001</v>
      </c>
      <c r="K130" s="1">
        <f t="shared" si="12"/>
        <v>411.3</v>
      </c>
      <c r="L130" s="1">
        <f t="shared" si="12"/>
        <v>497.67</v>
      </c>
      <c r="M130" s="1">
        <f>M126</f>
        <v>12.2</v>
      </c>
    </row>
    <row r="131" spans="1:13" ht="15.7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5.75">
      <c r="A132" s="10"/>
      <c r="B132" s="1" t="s">
        <v>32</v>
      </c>
      <c r="C132" s="11"/>
      <c r="D132" s="11"/>
      <c r="E132" s="11">
        <f aca="true" t="shared" si="13" ref="E132:L132">E130+E125+E122+E115</f>
        <v>57.959999999999994</v>
      </c>
      <c r="F132" s="11">
        <f t="shared" si="13"/>
        <v>85.46</v>
      </c>
      <c r="G132" s="11">
        <f t="shared" si="13"/>
        <v>43.75</v>
      </c>
      <c r="H132" s="11">
        <f t="shared" si="13"/>
        <v>56.60999999999999</v>
      </c>
      <c r="I132" s="11">
        <f t="shared" si="13"/>
        <v>202.45</v>
      </c>
      <c r="J132" s="11">
        <f t="shared" si="13"/>
        <v>264.47</v>
      </c>
      <c r="K132" s="11">
        <f t="shared" si="13"/>
        <v>1501.3200000000002</v>
      </c>
      <c r="L132" s="11">
        <f t="shared" si="13"/>
        <v>1897.0600000000002</v>
      </c>
      <c r="M132" s="1">
        <f>M130+M125+M122+M115</f>
        <v>50.04</v>
      </c>
    </row>
    <row r="133" spans="1:13" ht="15.75">
      <c r="A133" s="21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</row>
    <row r="134" spans="1:13" ht="15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9"/>
    </row>
    <row r="135" spans="1:13" ht="15.75">
      <c r="A135" s="34" t="s">
        <v>126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29"/>
    </row>
    <row r="136" spans="1:13" ht="15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9"/>
    </row>
    <row r="137" spans="1:13" ht="15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9"/>
    </row>
    <row r="138" spans="1:13" ht="15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9"/>
    </row>
    <row r="139" spans="1:13" ht="15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9"/>
    </row>
    <row r="140" spans="1:13" ht="15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9"/>
    </row>
    <row r="141" spans="1:13" ht="15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9"/>
    </row>
    <row r="142" spans="1:13" ht="15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9"/>
    </row>
    <row r="143" spans="1:13" ht="15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9"/>
    </row>
    <row r="144" spans="1:13" ht="15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9"/>
    </row>
    <row r="145" spans="1:13" ht="15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9"/>
    </row>
    <row r="146" spans="1:13" ht="15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9"/>
    </row>
    <row r="147" spans="1:13" ht="23.25" customHeight="1">
      <c r="A147" s="51" t="s">
        <v>51</v>
      </c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9"/>
    </row>
    <row r="148" spans="1:13" ht="15.75">
      <c r="A148" s="52"/>
      <c r="B148" s="51" t="s">
        <v>0</v>
      </c>
      <c r="C148" s="42" t="s">
        <v>1</v>
      </c>
      <c r="D148" s="43"/>
      <c r="E148" s="45" t="s">
        <v>2</v>
      </c>
      <c r="F148" s="46"/>
      <c r="G148" s="46"/>
      <c r="H148" s="46"/>
      <c r="I148" s="47"/>
      <c r="J148" s="6"/>
      <c r="K148" s="44" t="s">
        <v>19</v>
      </c>
      <c r="L148" s="44" t="s">
        <v>20</v>
      </c>
      <c r="M148" s="6"/>
    </row>
    <row r="149" spans="1:13" ht="45.75" customHeight="1" thickBot="1">
      <c r="A149" s="51" t="s">
        <v>122</v>
      </c>
      <c r="B149" s="52"/>
      <c r="C149" s="7" t="s">
        <v>11</v>
      </c>
      <c r="D149" s="8" t="s">
        <v>12</v>
      </c>
      <c r="E149" s="8" t="s">
        <v>13</v>
      </c>
      <c r="F149" s="8" t="s">
        <v>14</v>
      </c>
      <c r="G149" s="8" t="s">
        <v>15</v>
      </c>
      <c r="H149" s="8" t="s">
        <v>16</v>
      </c>
      <c r="I149" s="8" t="s">
        <v>17</v>
      </c>
      <c r="J149" s="8" t="s">
        <v>18</v>
      </c>
      <c r="K149" s="44"/>
      <c r="L149" s="44"/>
      <c r="M149" s="9" t="s">
        <v>3</v>
      </c>
    </row>
    <row r="150" spans="1:13" ht="16.5" thickBot="1">
      <c r="A150" s="53"/>
      <c r="B150" s="19" t="s">
        <v>52</v>
      </c>
      <c r="C150" s="9">
        <v>150</v>
      </c>
      <c r="D150" s="9">
        <v>200</v>
      </c>
      <c r="E150" s="9">
        <v>6.6</v>
      </c>
      <c r="F150" s="9">
        <v>8.61</v>
      </c>
      <c r="G150" s="9">
        <v>18.7</v>
      </c>
      <c r="H150" s="9">
        <v>23.77</v>
      </c>
      <c r="I150" s="9">
        <v>24.6</v>
      </c>
      <c r="J150" s="9">
        <v>30.78</v>
      </c>
      <c r="K150" s="9">
        <v>200.88</v>
      </c>
      <c r="L150" s="9">
        <v>260.15</v>
      </c>
      <c r="M150" s="10">
        <v>1.8</v>
      </c>
    </row>
    <row r="151" spans="1:13" ht="16.5" thickBot="1">
      <c r="A151" s="52"/>
      <c r="B151" s="22" t="s">
        <v>53</v>
      </c>
      <c r="C151" s="9">
        <v>150</v>
      </c>
      <c r="D151" s="9">
        <v>200</v>
      </c>
      <c r="E151" s="9"/>
      <c r="F151" s="9"/>
      <c r="G151" s="9"/>
      <c r="H151" s="9"/>
      <c r="I151" s="9">
        <v>11.99</v>
      </c>
      <c r="J151" s="9">
        <v>14.98</v>
      </c>
      <c r="K151" s="9">
        <v>44.88</v>
      </c>
      <c r="L151" s="9">
        <v>56.1</v>
      </c>
      <c r="M151" s="10"/>
    </row>
    <row r="152" spans="1:13" ht="16.5" thickBot="1">
      <c r="A152" s="10"/>
      <c r="B152" s="22" t="s">
        <v>54</v>
      </c>
      <c r="C152" s="9">
        <v>45</v>
      </c>
      <c r="D152" s="9">
        <v>55</v>
      </c>
      <c r="E152" s="9">
        <v>3.93</v>
      </c>
      <c r="F152" s="9">
        <v>5.24</v>
      </c>
      <c r="G152" s="9">
        <v>8.58</v>
      </c>
      <c r="H152" s="9">
        <v>10.88</v>
      </c>
      <c r="I152" s="9">
        <v>14.91</v>
      </c>
      <c r="J152" s="9">
        <v>19.88</v>
      </c>
      <c r="K152" s="9">
        <v>149.3</v>
      </c>
      <c r="L152" s="9">
        <v>194.08</v>
      </c>
      <c r="M152" s="10">
        <v>0.22</v>
      </c>
    </row>
    <row r="153" spans="1:13" ht="16.5" thickBot="1">
      <c r="A153" s="36" t="s">
        <v>7</v>
      </c>
      <c r="B153" s="17" t="s">
        <v>6</v>
      </c>
      <c r="C153" s="11"/>
      <c r="D153" s="11"/>
      <c r="E153" s="11">
        <f aca="true" t="shared" si="14" ref="E153:L153">E152+E151+E150</f>
        <v>10.53</v>
      </c>
      <c r="F153" s="11">
        <f t="shared" si="14"/>
        <v>13.85</v>
      </c>
      <c r="G153" s="11">
        <f t="shared" si="14"/>
        <v>27.28</v>
      </c>
      <c r="H153" s="11">
        <f t="shared" si="14"/>
        <v>34.65</v>
      </c>
      <c r="I153" s="11">
        <f t="shared" si="14"/>
        <v>51.5</v>
      </c>
      <c r="J153" s="11">
        <f t="shared" si="14"/>
        <v>65.64</v>
      </c>
      <c r="K153" s="11">
        <f t="shared" si="14"/>
        <v>395.06</v>
      </c>
      <c r="L153" s="11">
        <f t="shared" si="14"/>
        <v>510.33</v>
      </c>
      <c r="M153" s="1">
        <f>M152+M150</f>
        <v>2.02</v>
      </c>
    </row>
    <row r="154" spans="1:13" ht="16.5" thickBot="1">
      <c r="A154" s="38"/>
      <c r="B154" s="19" t="s">
        <v>55</v>
      </c>
      <c r="C154" s="9">
        <v>40</v>
      </c>
      <c r="D154" s="9">
        <v>60</v>
      </c>
      <c r="E154" s="9">
        <v>0.46</v>
      </c>
      <c r="F154" s="9">
        <v>0.47</v>
      </c>
      <c r="G154" s="9">
        <v>2.13</v>
      </c>
      <c r="H154" s="9">
        <v>3.13</v>
      </c>
      <c r="I154" s="9">
        <v>4.7</v>
      </c>
      <c r="J154" s="9">
        <v>4.84</v>
      </c>
      <c r="K154" s="9">
        <v>39.82</v>
      </c>
      <c r="L154" s="9">
        <v>51.02</v>
      </c>
      <c r="M154" s="10"/>
    </row>
    <row r="155" spans="1:13" ht="16.5" thickBot="1">
      <c r="A155" s="38"/>
      <c r="B155" s="22" t="s">
        <v>56</v>
      </c>
      <c r="C155" s="9">
        <v>150</v>
      </c>
      <c r="D155" s="9">
        <v>200</v>
      </c>
      <c r="E155" s="9">
        <v>6.55</v>
      </c>
      <c r="F155" s="9">
        <v>13.18</v>
      </c>
      <c r="G155" s="9">
        <v>5.63</v>
      </c>
      <c r="H155" s="9">
        <v>7.29</v>
      </c>
      <c r="I155" s="9">
        <v>7.18</v>
      </c>
      <c r="J155" s="9">
        <v>9.14</v>
      </c>
      <c r="K155" s="9">
        <v>103.83</v>
      </c>
      <c r="L155" s="9">
        <v>138.32</v>
      </c>
      <c r="M155" s="10">
        <v>6.9</v>
      </c>
    </row>
    <row r="156" spans="1:13" ht="16.5" thickBot="1">
      <c r="A156" s="38"/>
      <c r="B156" s="22" t="s">
        <v>57</v>
      </c>
      <c r="C156" s="9">
        <v>140</v>
      </c>
      <c r="D156" s="9">
        <v>170</v>
      </c>
      <c r="E156" s="9">
        <v>5.06</v>
      </c>
      <c r="F156" s="9">
        <v>6.06</v>
      </c>
      <c r="G156" s="9">
        <v>4.34</v>
      </c>
      <c r="H156" s="9">
        <v>5.42</v>
      </c>
      <c r="I156" s="9">
        <v>27.23</v>
      </c>
      <c r="J156" s="9">
        <v>34.04</v>
      </c>
      <c r="K156" s="9">
        <v>160.32</v>
      </c>
      <c r="L156" s="9">
        <v>202.2</v>
      </c>
      <c r="M156" s="10"/>
    </row>
    <row r="157" spans="1:13" ht="16.5" thickBot="1">
      <c r="A157" s="38"/>
      <c r="B157" s="22" t="s">
        <v>10</v>
      </c>
      <c r="C157" s="9">
        <v>60</v>
      </c>
      <c r="D157" s="9">
        <v>70</v>
      </c>
      <c r="E157" s="9">
        <v>12</v>
      </c>
      <c r="F157" s="9">
        <v>15.03</v>
      </c>
      <c r="G157" s="9">
        <v>9.96</v>
      </c>
      <c r="H157" s="9">
        <v>11.95</v>
      </c>
      <c r="I157" s="9">
        <v>4.39</v>
      </c>
      <c r="J157" s="25">
        <v>5.7</v>
      </c>
      <c r="K157" s="9">
        <v>154.7</v>
      </c>
      <c r="L157" s="9">
        <v>199</v>
      </c>
      <c r="M157" s="10"/>
    </row>
    <row r="158" spans="1:13" ht="16.5" thickBot="1">
      <c r="A158" s="37"/>
      <c r="B158" s="22" t="s">
        <v>58</v>
      </c>
      <c r="C158" s="9">
        <v>150</v>
      </c>
      <c r="D158" s="9">
        <v>200</v>
      </c>
      <c r="E158" s="9">
        <v>0.14</v>
      </c>
      <c r="F158" s="9">
        <v>0.18</v>
      </c>
      <c r="G158" s="9"/>
      <c r="H158" s="9"/>
      <c r="I158" s="9">
        <v>17.65</v>
      </c>
      <c r="J158" s="9">
        <v>22.06</v>
      </c>
      <c r="K158" s="9">
        <v>66.96</v>
      </c>
      <c r="L158" s="9">
        <v>83.7</v>
      </c>
      <c r="M158" s="10">
        <v>40</v>
      </c>
    </row>
    <row r="159" spans="1:13" ht="16.5" thickBot="1">
      <c r="A159" s="10"/>
      <c r="B159" s="22" t="s">
        <v>26</v>
      </c>
      <c r="C159" s="9">
        <v>30</v>
      </c>
      <c r="D159" s="9">
        <v>40</v>
      </c>
      <c r="E159" s="9">
        <v>2.28</v>
      </c>
      <c r="F159" s="9">
        <v>3.04</v>
      </c>
      <c r="G159" s="9">
        <v>0.27</v>
      </c>
      <c r="H159" s="9">
        <v>0.36</v>
      </c>
      <c r="I159" s="9">
        <v>14.9</v>
      </c>
      <c r="J159" s="9">
        <v>19.8</v>
      </c>
      <c r="K159" s="9">
        <v>67.8</v>
      </c>
      <c r="L159" s="9">
        <v>90.4</v>
      </c>
      <c r="M159" s="10"/>
    </row>
    <row r="160" spans="1:13" ht="16.5" thickBot="1">
      <c r="A160" s="36" t="s">
        <v>8</v>
      </c>
      <c r="B160" s="17" t="s">
        <v>6</v>
      </c>
      <c r="C160" s="11"/>
      <c r="D160" s="11"/>
      <c r="E160" s="11">
        <f aca="true" t="shared" si="15" ref="E160:L160">E159+E158+E157+E156+E155+E154</f>
        <v>26.490000000000002</v>
      </c>
      <c r="F160" s="11">
        <f t="shared" si="15"/>
        <v>37.959999999999994</v>
      </c>
      <c r="G160" s="11">
        <f t="shared" si="15"/>
        <v>22.33</v>
      </c>
      <c r="H160" s="11">
        <f t="shared" si="15"/>
        <v>28.149999999999995</v>
      </c>
      <c r="I160" s="11">
        <f t="shared" si="15"/>
        <v>76.05</v>
      </c>
      <c r="J160" s="11">
        <f t="shared" si="15"/>
        <v>95.58</v>
      </c>
      <c r="K160" s="11">
        <f t="shared" si="15"/>
        <v>593.4300000000001</v>
      </c>
      <c r="L160" s="11">
        <f t="shared" si="15"/>
        <v>764.6399999999999</v>
      </c>
      <c r="M160" s="1">
        <f>SUM(M154:M159)</f>
        <v>46.9</v>
      </c>
    </row>
    <row r="161" spans="1:13" ht="16.5" thickBot="1">
      <c r="A161" s="37"/>
      <c r="B161" s="19" t="s">
        <v>27</v>
      </c>
      <c r="C161" s="9">
        <v>150</v>
      </c>
      <c r="D161" s="9">
        <v>200</v>
      </c>
      <c r="E161" s="9"/>
      <c r="F161" s="9"/>
      <c r="G161" s="9"/>
      <c r="H161" s="9"/>
      <c r="I161" s="9">
        <v>11.99</v>
      </c>
      <c r="J161" s="9">
        <v>14.98</v>
      </c>
      <c r="K161" s="9">
        <v>44.88</v>
      </c>
      <c r="L161" s="9">
        <v>56.1</v>
      </c>
      <c r="M161" s="10"/>
    </row>
    <row r="162" spans="1:13" ht="16.5" thickBot="1">
      <c r="A162" s="10"/>
      <c r="B162" s="22" t="s">
        <v>59</v>
      </c>
      <c r="C162" s="9">
        <v>50</v>
      </c>
      <c r="D162" s="9">
        <v>70</v>
      </c>
      <c r="E162" s="9">
        <v>4.2</v>
      </c>
      <c r="F162" s="9">
        <v>5.4</v>
      </c>
      <c r="G162" s="9">
        <v>11.1</v>
      </c>
      <c r="H162" s="9">
        <v>13.4</v>
      </c>
      <c r="I162" s="9">
        <v>32</v>
      </c>
      <c r="J162" s="9">
        <v>38</v>
      </c>
      <c r="K162" s="9">
        <v>243</v>
      </c>
      <c r="L162" s="9">
        <v>285</v>
      </c>
      <c r="M162" s="10"/>
    </row>
    <row r="163" spans="1:13" ht="16.5" thickBot="1">
      <c r="A163" s="36" t="s">
        <v>9</v>
      </c>
      <c r="B163" s="17" t="s">
        <v>6</v>
      </c>
      <c r="C163" s="11"/>
      <c r="D163" s="11"/>
      <c r="E163" s="11">
        <f aca="true" t="shared" si="16" ref="E163:L163">E162+E161</f>
        <v>4.2</v>
      </c>
      <c r="F163" s="11">
        <f t="shared" si="16"/>
        <v>5.4</v>
      </c>
      <c r="G163" s="11">
        <f t="shared" si="16"/>
        <v>11.1</v>
      </c>
      <c r="H163" s="11">
        <f t="shared" si="16"/>
        <v>13.4</v>
      </c>
      <c r="I163" s="11">
        <f t="shared" si="16"/>
        <v>43.99</v>
      </c>
      <c r="J163" s="11">
        <f t="shared" si="16"/>
        <v>52.980000000000004</v>
      </c>
      <c r="K163" s="11">
        <f t="shared" si="16"/>
        <v>287.88</v>
      </c>
      <c r="L163" s="11">
        <f t="shared" si="16"/>
        <v>341.1</v>
      </c>
      <c r="M163" s="10"/>
    </row>
    <row r="164" spans="1:13" ht="16.5" thickBot="1">
      <c r="A164" s="38"/>
      <c r="B164" s="19" t="s">
        <v>60</v>
      </c>
      <c r="C164" s="9">
        <v>150</v>
      </c>
      <c r="D164" s="9">
        <v>200</v>
      </c>
      <c r="E164" s="9">
        <v>8.48</v>
      </c>
      <c r="F164" s="9">
        <v>11.29</v>
      </c>
      <c r="G164" s="9">
        <v>10.38</v>
      </c>
      <c r="H164" s="9">
        <v>13.86</v>
      </c>
      <c r="I164" s="9">
        <v>40.72</v>
      </c>
      <c r="J164" s="9">
        <v>51.08</v>
      </c>
      <c r="K164" s="9">
        <v>280.32</v>
      </c>
      <c r="L164" s="9">
        <v>363.03</v>
      </c>
      <c r="M164" s="10">
        <v>1.8</v>
      </c>
    </row>
    <row r="165" spans="1:13" ht="16.5" thickBot="1">
      <c r="A165" s="38"/>
      <c r="B165" s="22" t="s">
        <v>61</v>
      </c>
      <c r="C165" s="9">
        <v>50</v>
      </c>
      <c r="D165" s="9">
        <v>70</v>
      </c>
      <c r="E165" s="9">
        <v>1.8</v>
      </c>
      <c r="F165" s="9">
        <v>2.03</v>
      </c>
      <c r="G165" s="9">
        <v>1.9</v>
      </c>
      <c r="H165" s="9">
        <v>2.5</v>
      </c>
      <c r="I165" s="9">
        <v>7.8</v>
      </c>
      <c r="J165" s="9">
        <v>9.75</v>
      </c>
      <c r="K165" s="9">
        <v>48.9</v>
      </c>
      <c r="L165" s="9">
        <v>54.9</v>
      </c>
      <c r="M165" s="10"/>
    </row>
    <row r="166" spans="1:13" ht="16.5" thickBot="1">
      <c r="A166" s="37"/>
      <c r="B166" s="22" t="s">
        <v>27</v>
      </c>
      <c r="C166" s="9">
        <v>150</v>
      </c>
      <c r="D166" s="9">
        <v>200</v>
      </c>
      <c r="E166" s="9"/>
      <c r="F166" s="9"/>
      <c r="G166" s="9"/>
      <c r="H166" s="9"/>
      <c r="I166" s="9">
        <v>11.99</v>
      </c>
      <c r="J166" s="9">
        <v>14.98</v>
      </c>
      <c r="K166" s="9">
        <v>44.88</v>
      </c>
      <c r="L166" s="9">
        <v>56.1</v>
      </c>
      <c r="M166" s="10"/>
    </row>
    <row r="167" spans="1:13" ht="16.5" thickBot="1">
      <c r="A167" s="10"/>
      <c r="B167" s="22" t="s">
        <v>31</v>
      </c>
      <c r="C167" s="9">
        <v>30</v>
      </c>
      <c r="D167" s="9">
        <v>40</v>
      </c>
      <c r="E167" s="9">
        <v>2.28</v>
      </c>
      <c r="F167" s="9">
        <v>3.04</v>
      </c>
      <c r="G167" s="9">
        <v>0.27</v>
      </c>
      <c r="H167" s="9">
        <v>0.36</v>
      </c>
      <c r="I167" s="9">
        <v>14.9</v>
      </c>
      <c r="J167" s="9">
        <v>19.8</v>
      </c>
      <c r="K167" s="9">
        <v>67.8</v>
      </c>
      <c r="L167" s="9">
        <v>90.4</v>
      </c>
      <c r="M167" s="10"/>
    </row>
    <row r="168" spans="1:13" ht="15.75">
      <c r="A168" s="10"/>
      <c r="B168" s="1" t="s">
        <v>6</v>
      </c>
      <c r="C168" s="1"/>
      <c r="D168" s="1"/>
      <c r="E168" s="1">
        <f aca="true" t="shared" si="17" ref="E168:L168">E167+E166+E165+E164</f>
        <v>12.56</v>
      </c>
      <c r="F168" s="1">
        <f t="shared" si="17"/>
        <v>16.36</v>
      </c>
      <c r="G168" s="1">
        <f t="shared" si="17"/>
        <v>12.55</v>
      </c>
      <c r="H168" s="1">
        <f t="shared" si="17"/>
        <v>16.72</v>
      </c>
      <c r="I168" s="1">
        <f t="shared" si="17"/>
        <v>75.41</v>
      </c>
      <c r="J168" s="1">
        <f t="shared" si="17"/>
        <v>95.61</v>
      </c>
      <c r="K168" s="1">
        <f t="shared" si="17"/>
        <v>441.9</v>
      </c>
      <c r="L168" s="1">
        <f t="shared" si="17"/>
        <v>564.43</v>
      </c>
      <c r="M168" s="1">
        <f>SUM(M164:M167)</f>
        <v>1.8</v>
      </c>
    </row>
    <row r="169" spans="1:13" ht="15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</row>
    <row r="170" spans="1:13" ht="15.75">
      <c r="A170" s="10"/>
      <c r="B170" s="1" t="s">
        <v>32</v>
      </c>
      <c r="C170" s="11"/>
      <c r="D170" s="11"/>
      <c r="E170" s="11">
        <f aca="true" t="shared" si="18" ref="E170:L170">E168+E163+E160+E153</f>
        <v>53.78</v>
      </c>
      <c r="F170" s="11">
        <f t="shared" si="18"/>
        <v>73.57</v>
      </c>
      <c r="G170" s="11">
        <f t="shared" si="18"/>
        <v>73.25999999999999</v>
      </c>
      <c r="H170" s="11">
        <f t="shared" si="18"/>
        <v>92.91999999999999</v>
      </c>
      <c r="I170" s="11">
        <f t="shared" si="18"/>
        <v>246.95</v>
      </c>
      <c r="J170" s="11">
        <f t="shared" si="18"/>
        <v>309.81</v>
      </c>
      <c r="K170" s="11">
        <f t="shared" si="18"/>
        <v>1718.27</v>
      </c>
      <c r="L170" s="11">
        <f t="shared" si="18"/>
        <v>2180.5</v>
      </c>
      <c r="M170" s="1">
        <f>M168+M160+M153</f>
        <v>50.72</v>
      </c>
    </row>
    <row r="171" spans="1:13" ht="15.75">
      <c r="A171" s="21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</row>
    <row r="172" spans="1:13" ht="15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9"/>
    </row>
    <row r="173" spans="1:13" ht="15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9"/>
    </row>
    <row r="174" spans="1:13" ht="15.75">
      <c r="A174" s="34" t="s">
        <v>126</v>
      </c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29"/>
    </row>
    <row r="175" spans="1:13" ht="15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9"/>
    </row>
    <row r="176" spans="1:13" ht="15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9"/>
    </row>
    <row r="177" spans="1:13" ht="15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9"/>
    </row>
    <row r="178" spans="1:13" ht="15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9"/>
    </row>
    <row r="179" spans="1:13" ht="15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9"/>
    </row>
    <row r="180" spans="1:13" ht="15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9"/>
    </row>
    <row r="181" spans="1:13" ht="15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9"/>
    </row>
    <row r="182" spans="1:13" ht="15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9"/>
    </row>
    <row r="183" spans="1:13" ht="15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9"/>
    </row>
    <row r="184" spans="1:13" ht="25.5" customHeight="1">
      <c r="A184" s="51" t="s">
        <v>62</v>
      </c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9"/>
    </row>
    <row r="185" spans="1:13" ht="15.75">
      <c r="A185" s="52"/>
      <c r="B185" s="51" t="s">
        <v>0</v>
      </c>
      <c r="C185" s="42" t="s">
        <v>1</v>
      </c>
      <c r="D185" s="43"/>
      <c r="E185" s="45" t="s">
        <v>2</v>
      </c>
      <c r="F185" s="46"/>
      <c r="G185" s="46"/>
      <c r="H185" s="46"/>
      <c r="I185" s="47"/>
      <c r="J185" s="6"/>
      <c r="K185" s="44" t="s">
        <v>19</v>
      </c>
      <c r="L185" s="44" t="s">
        <v>20</v>
      </c>
      <c r="M185" s="6"/>
    </row>
    <row r="186" spans="1:13" ht="54" customHeight="1" thickBot="1">
      <c r="A186" s="51" t="s">
        <v>122</v>
      </c>
      <c r="B186" s="52"/>
      <c r="C186" s="7" t="s">
        <v>11</v>
      </c>
      <c r="D186" s="8" t="s">
        <v>12</v>
      </c>
      <c r="E186" s="8" t="s">
        <v>13</v>
      </c>
      <c r="F186" s="8" t="s">
        <v>14</v>
      </c>
      <c r="G186" s="8" t="s">
        <v>15</v>
      </c>
      <c r="H186" s="8" t="s">
        <v>16</v>
      </c>
      <c r="I186" s="8" t="s">
        <v>17</v>
      </c>
      <c r="J186" s="8" t="s">
        <v>18</v>
      </c>
      <c r="K186" s="44"/>
      <c r="L186" s="44"/>
      <c r="M186" s="9" t="s">
        <v>3</v>
      </c>
    </row>
    <row r="187" spans="1:13" ht="16.5" thickBot="1">
      <c r="A187" s="53"/>
      <c r="B187" s="19" t="s">
        <v>63</v>
      </c>
      <c r="C187" s="9">
        <v>150</v>
      </c>
      <c r="D187" s="9">
        <v>200</v>
      </c>
      <c r="E187" s="9">
        <v>6.3</v>
      </c>
      <c r="F187" s="9">
        <v>8.09</v>
      </c>
      <c r="G187" s="9">
        <v>8.27</v>
      </c>
      <c r="H187" s="9">
        <v>10.74</v>
      </c>
      <c r="I187" s="9">
        <v>26.56</v>
      </c>
      <c r="J187" s="9">
        <v>34.11</v>
      </c>
      <c r="K187" s="9">
        <v>198.28</v>
      </c>
      <c r="L187" s="9">
        <v>247.4</v>
      </c>
      <c r="M187" s="10">
        <v>1.8</v>
      </c>
    </row>
    <row r="188" spans="1:13" ht="16.5" thickBot="1">
      <c r="A188" s="52"/>
      <c r="B188" s="22" t="s">
        <v>53</v>
      </c>
      <c r="C188" s="9">
        <v>150</v>
      </c>
      <c r="D188" s="9">
        <v>200</v>
      </c>
      <c r="E188" s="9"/>
      <c r="F188" s="9"/>
      <c r="G188" s="9"/>
      <c r="H188" s="9"/>
      <c r="I188" s="9">
        <v>11.99</v>
      </c>
      <c r="J188" s="9">
        <v>14.98</v>
      </c>
      <c r="K188" s="9">
        <v>44.88</v>
      </c>
      <c r="L188" s="9">
        <v>56.1</v>
      </c>
      <c r="M188" s="10"/>
    </row>
    <row r="189" spans="1:13" ht="16.5" thickBot="1">
      <c r="A189" s="10"/>
      <c r="B189" s="22" t="s">
        <v>64</v>
      </c>
      <c r="C189" s="9">
        <v>40</v>
      </c>
      <c r="D189" s="9">
        <v>50</v>
      </c>
      <c r="E189" s="9">
        <v>2.33</v>
      </c>
      <c r="F189" s="9">
        <v>3.1</v>
      </c>
      <c r="G189" s="9">
        <v>6.94</v>
      </c>
      <c r="H189" s="9">
        <v>8.7</v>
      </c>
      <c r="I189" s="9">
        <v>14.91</v>
      </c>
      <c r="J189" s="9">
        <v>19.88</v>
      </c>
      <c r="K189" s="9">
        <v>127.64</v>
      </c>
      <c r="L189" s="9">
        <v>165.2</v>
      </c>
      <c r="M189" s="10"/>
    </row>
    <row r="190" spans="1:13" ht="16.5" thickBot="1">
      <c r="A190" s="36" t="s">
        <v>7</v>
      </c>
      <c r="B190" s="17" t="s">
        <v>6</v>
      </c>
      <c r="C190" s="11"/>
      <c r="D190" s="11"/>
      <c r="E190" s="11">
        <f aca="true" t="shared" si="19" ref="E190:L190">E189+E188+E187</f>
        <v>8.629999999999999</v>
      </c>
      <c r="F190" s="11">
        <f t="shared" si="19"/>
        <v>11.19</v>
      </c>
      <c r="G190" s="11">
        <f t="shared" si="19"/>
        <v>15.21</v>
      </c>
      <c r="H190" s="11">
        <f t="shared" si="19"/>
        <v>19.439999999999998</v>
      </c>
      <c r="I190" s="11">
        <f t="shared" si="19"/>
        <v>53.459999999999994</v>
      </c>
      <c r="J190" s="11">
        <f t="shared" si="19"/>
        <v>68.97</v>
      </c>
      <c r="K190" s="11">
        <f t="shared" si="19"/>
        <v>370.8</v>
      </c>
      <c r="L190" s="11">
        <f t="shared" si="19"/>
        <v>468.7</v>
      </c>
      <c r="M190" s="1">
        <f>SUM(M187:M189)</f>
        <v>1.8</v>
      </c>
    </row>
    <row r="191" spans="1:13" ht="16.5" thickBot="1">
      <c r="A191" s="38"/>
      <c r="B191" s="19" t="s">
        <v>65</v>
      </c>
      <c r="C191" s="9">
        <v>40</v>
      </c>
      <c r="D191" s="9">
        <v>60</v>
      </c>
      <c r="E191" s="9">
        <v>0.69</v>
      </c>
      <c r="F191" s="9">
        <v>0.89</v>
      </c>
      <c r="G191" s="9">
        <v>2</v>
      </c>
      <c r="H191" s="9">
        <v>3</v>
      </c>
      <c r="I191" s="9">
        <v>2.47</v>
      </c>
      <c r="J191" s="9">
        <v>3.29</v>
      </c>
      <c r="K191" s="9">
        <v>30.3</v>
      </c>
      <c r="L191" s="9">
        <v>42.96</v>
      </c>
      <c r="M191" s="10">
        <v>20.8</v>
      </c>
    </row>
    <row r="192" spans="1:13" ht="16.5" thickBot="1">
      <c r="A192" s="38"/>
      <c r="B192" s="22" t="s">
        <v>66</v>
      </c>
      <c r="C192" s="9">
        <v>150</v>
      </c>
      <c r="D192" s="9">
        <v>200</v>
      </c>
      <c r="E192" s="9">
        <v>6.83</v>
      </c>
      <c r="F192" s="9">
        <v>13.54</v>
      </c>
      <c r="G192" s="9">
        <v>4.03</v>
      </c>
      <c r="H192" s="9">
        <v>5.49</v>
      </c>
      <c r="I192" s="9">
        <v>7.4</v>
      </c>
      <c r="J192" s="9">
        <v>9.2</v>
      </c>
      <c r="K192" s="9">
        <v>91.37</v>
      </c>
      <c r="L192" s="9">
        <v>118.26</v>
      </c>
      <c r="M192" s="10">
        <v>11.9</v>
      </c>
    </row>
    <row r="193" spans="1:13" ht="16.5" thickBot="1">
      <c r="A193" s="38"/>
      <c r="B193" s="22" t="s">
        <v>67</v>
      </c>
      <c r="C193" s="9">
        <v>150</v>
      </c>
      <c r="D193" s="9">
        <v>200</v>
      </c>
      <c r="E193" s="9">
        <v>16.6</v>
      </c>
      <c r="F193" s="9">
        <v>21.22</v>
      </c>
      <c r="G193" s="9">
        <v>14.46</v>
      </c>
      <c r="H193" s="9">
        <v>19.17</v>
      </c>
      <c r="I193" s="9">
        <v>25.01</v>
      </c>
      <c r="J193" s="9">
        <v>26.85</v>
      </c>
      <c r="K193" s="9">
        <v>300</v>
      </c>
      <c r="L193" s="9">
        <v>368.42</v>
      </c>
      <c r="M193" s="10"/>
    </row>
    <row r="194" spans="1:13" ht="16.5" thickBot="1">
      <c r="A194" s="38"/>
      <c r="B194" s="22" t="s">
        <v>68</v>
      </c>
      <c r="C194" s="9">
        <v>150</v>
      </c>
      <c r="D194" s="9">
        <v>200</v>
      </c>
      <c r="E194" s="9">
        <v>1.8</v>
      </c>
      <c r="F194" s="9">
        <v>2.03</v>
      </c>
      <c r="G194" s="9">
        <v>1.9</v>
      </c>
      <c r="H194" s="9">
        <v>2.5</v>
      </c>
      <c r="I194" s="9">
        <v>7.8</v>
      </c>
      <c r="J194" s="9">
        <v>9.75</v>
      </c>
      <c r="K194" s="9">
        <v>48.9</v>
      </c>
      <c r="L194" s="9">
        <v>54.9</v>
      </c>
      <c r="M194" s="10">
        <v>15.2</v>
      </c>
    </row>
    <row r="195" spans="1:13" ht="16.5" thickBot="1">
      <c r="A195" s="37"/>
      <c r="B195" s="22" t="s">
        <v>31</v>
      </c>
      <c r="C195" s="9">
        <v>30</v>
      </c>
      <c r="D195" s="9">
        <v>40</v>
      </c>
      <c r="E195" s="9">
        <v>2.28</v>
      </c>
      <c r="F195" s="9">
        <v>3.04</v>
      </c>
      <c r="G195" s="9">
        <v>0.27</v>
      </c>
      <c r="H195" s="9">
        <v>0.36</v>
      </c>
      <c r="I195" s="9">
        <v>14.9</v>
      </c>
      <c r="J195" s="9">
        <v>19.8</v>
      </c>
      <c r="K195" s="9">
        <v>67.8</v>
      </c>
      <c r="L195" s="9">
        <v>90.4</v>
      </c>
      <c r="M195" s="10"/>
    </row>
    <row r="196" spans="1:13" ht="16.5" thickBot="1">
      <c r="A196" s="10"/>
      <c r="B196" s="22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10"/>
    </row>
    <row r="197" spans="1:13" ht="16.5" thickBot="1">
      <c r="A197" s="36" t="s">
        <v>8</v>
      </c>
      <c r="B197" s="17" t="s">
        <v>6</v>
      </c>
      <c r="C197" s="11"/>
      <c r="D197" s="11"/>
      <c r="E197" s="11">
        <f aca="true" t="shared" si="20" ref="E197:L197">E196+E195+E194+E193+E192+E191</f>
        <v>28.2</v>
      </c>
      <c r="F197" s="11">
        <f t="shared" si="20"/>
        <v>40.72</v>
      </c>
      <c r="G197" s="11">
        <f t="shared" si="20"/>
        <v>22.660000000000004</v>
      </c>
      <c r="H197" s="11">
        <f t="shared" si="20"/>
        <v>30.520000000000003</v>
      </c>
      <c r="I197" s="11">
        <f t="shared" si="20"/>
        <v>57.58</v>
      </c>
      <c r="J197" s="11">
        <f t="shared" si="20"/>
        <v>68.89000000000001</v>
      </c>
      <c r="K197" s="11">
        <f t="shared" si="20"/>
        <v>538.37</v>
      </c>
      <c r="L197" s="11">
        <f t="shared" si="20"/>
        <v>674.94</v>
      </c>
      <c r="M197" s="1">
        <f>SUM(M191:M196)</f>
        <v>47.900000000000006</v>
      </c>
    </row>
    <row r="198" spans="1:13" ht="16.5" thickBot="1">
      <c r="A198" s="37"/>
      <c r="B198" s="19" t="s">
        <v>69</v>
      </c>
      <c r="C198" s="9">
        <v>150</v>
      </c>
      <c r="D198" s="9">
        <v>200</v>
      </c>
      <c r="E198" s="9">
        <v>0.58</v>
      </c>
      <c r="F198" s="9">
        <v>0.72</v>
      </c>
      <c r="G198" s="9">
        <v>0.68</v>
      </c>
      <c r="H198" s="9">
        <v>0.85</v>
      </c>
      <c r="I198" s="9">
        <v>12.47</v>
      </c>
      <c r="J198" s="9">
        <v>15.59</v>
      </c>
      <c r="K198" s="9">
        <v>55.12</v>
      </c>
      <c r="L198" s="9">
        <v>68.9</v>
      </c>
      <c r="M198" s="10">
        <v>0.1</v>
      </c>
    </row>
    <row r="199" spans="1:13" ht="16.5" thickBot="1">
      <c r="A199" s="10"/>
      <c r="B199" s="22" t="s">
        <v>70</v>
      </c>
      <c r="C199" s="9">
        <v>30</v>
      </c>
      <c r="D199" s="9">
        <v>40</v>
      </c>
      <c r="E199" s="9">
        <v>3.12</v>
      </c>
      <c r="F199" s="9">
        <v>4.16</v>
      </c>
      <c r="G199" s="9">
        <v>1.56</v>
      </c>
      <c r="H199" s="9">
        <v>2.08</v>
      </c>
      <c r="I199" s="9">
        <v>12.06</v>
      </c>
      <c r="J199" s="9">
        <v>16.08</v>
      </c>
      <c r="K199" s="9">
        <v>112.8</v>
      </c>
      <c r="L199" s="9">
        <v>150.4</v>
      </c>
      <c r="M199" s="10"/>
    </row>
    <row r="200" spans="1:13" ht="16.5" thickBot="1">
      <c r="A200" s="36" t="s">
        <v>9</v>
      </c>
      <c r="B200" s="17" t="s">
        <v>6</v>
      </c>
      <c r="C200" s="11"/>
      <c r="D200" s="11"/>
      <c r="E200" s="11">
        <f aca="true" t="shared" si="21" ref="E200:L200">E199+E198</f>
        <v>3.7</v>
      </c>
      <c r="F200" s="11">
        <f t="shared" si="21"/>
        <v>4.88</v>
      </c>
      <c r="G200" s="11">
        <f t="shared" si="21"/>
        <v>2.24</v>
      </c>
      <c r="H200" s="11">
        <f t="shared" si="21"/>
        <v>2.93</v>
      </c>
      <c r="I200" s="11">
        <f t="shared" si="21"/>
        <v>24.53</v>
      </c>
      <c r="J200" s="11">
        <f t="shared" si="21"/>
        <v>31.669999999999998</v>
      </c>
      <c r="K200" s="11">
        <f t="shared" si="21"/>
        <v>167.92</v>
      </c>
      <c r="L200" s="11">
        <f t="shared" si="21"/>
        <v>219.3</v>
      </c>
      <c r="M200" s="1">
        <f>SUM(M198:M199)</f>
        <v>0.1</v>
      </c>
    </row>
    <row r="201" spans="1:13" ht="16.5" thickBot="1">
      <c r="A201" s="38"/>
      <c r="B201" s="19" t="s">
        <v>71</v>
      </c>
      <c r="C201" s="9">
        <v>150</v>
      </c>
      <c r="D201" s="9">
        <v>200</v>
      </c>
      <c r="E201" s="9">
        <v>0.06</v>
      </c>
      <c r="F201" s="9">
        <v>0.08</v>
      </c>
      <c r="G201" s="9">
        <v>2.8</v>
      </c>
      <c r="H201" s="9">
        <v>3.4</v>
      </c>
      <c r="I201" s="9">
        <v>0.04</v>
      </c>
      <c r="J201" s="9">
        <v>0.07</v>
      </c>
      <c r="K201" s="9">
        <v>176.5</v>
      </c>
      <c r="L201" s="9">
        <v>188.9</v>
      </c>
      <c r="M201" s="10"/>
    </row>
    <row r="202" spans="1:13" ht="16.5" thickBot="1">
      <c r="A202" s="38"/>
      <c r="B202" s="22" t="s">
        <v>72</v>
      </c>
      <c r="C202" s="9">
        <v>50</v>
      </c>
      <c r="D202" s="9">
        <v>70</v>
      </c>
      <c r="E202" s="9">
        <v>12.52</v>
      </c>
      <c r="F202" s="9">
        <v>15.73</v>
      </c>
      <c r="G202" s="9">
        <v>8.06</v>
      </c>
      <c r="H202" s="9">
        <v>10.06</v>
      </c>
      <c r="I202" s="9">
        <v>7.88</v>
      </c>
      <c r="J202" s="9">
        <v>10.55</v>
      </c>
      <c r="K202" s="9">
        <v>153.34</v>
      </c>
      <c r="L202" s="9">
        <v>193.4</v>
      </c>
      <c r="M202" s="10"/>
    </row>
    <row r="203" spans="1:13" ht="16.5" thickBot="1">
      <c r="A203" s="37"/>
      <c r="B203" s="22" t="s">
        <v>27</v>
      </c>
      <c r="C203" s="9">
        <v>150</v>
      </c>
      <c r="D203" s="9">
        <v>200</v>
      </c>
      <c r="E203" s="9"/>
      <c r="F203" s="9"/>
      <c r="G203" s="9"/>
      <c r="H203" s="9"/>
      <c r="I203" s="9">
        <v>11.99</v>
      </c>
      <c r="J203" s="9">
        <v>14.98</v>
      </c>
      <c r="K203" s="9">
        <v>44.88</v>
      </c>
      <c r="L203" s="9">
        <v>56.1</v>
      </c>
      <c r="M203" s="10"/>
    </row>
    <row r="204" spans="1:13" ht="16.5" thickBot="1">
      <c r="A204" s="10"/>
      <c r="B204" s="22" t="s">
        <v>31</v>
      </c>
      <c r="C204" s="9">
        <v>30</v>
      </c>
      <c r="D204" s="9">
        <v>40</v>
      </c>
      <c r="E204" s="9">
        <v>2.28</v>
      </c>
      <c r="F204" s="9">
        <v>3.04</v>
      </c>
      <c r="G204" s="9">
        <v>0.27</v>
      </c>
      <c r="H204" s="9">
        <v>0.36</v>
      </c>
      <c r="I204" s="9">
        <v>14.9</v>
      </c>
      <c r="J204" s="9">
        <v>19.8</v>
      </c>
      <c r="K204" s="9">
        <v>67.8</v>
      </c>
      <c r="L204" s="9">
        <v>90.4</v>
      </c>
      <c r="M204" s="10"/>
    </row>
    <row r="205" spans="1:13" ht="15.75">
      <c r="A205" s="10"/>
      <c r="B205" s="1" t="s">
        <v>6</v>
      </c>
      <c r="C205" s="1"/>
      <c r="D205" s="1"/>
      <c r="E205" s="1">
        <f aca="true" t="shared" si="22" ref="E205:L205">E204+E203+E202+E201</f>
        <v>14.86</v>
      </c>
      <c r="F205" s="1">
        <f t="shared" si="22"/>
        <v>18.849999999999998</v>
      </c>
      <c r="G205" s="1">
        <f t="shared" si="22"/>
        <v>11.129999999999999</v>
      </c>
      <c r="H205" s="1">
        <f t="shared" si="22"/>
        <v>13.82</v>
      </c>
      <c r="I205" s="1">
        <f t="shared" si="22"/>
        <v>34.81</v>
      </c>
      <c r="J205" s="1">
        <f t="shared" si="22"/>
        <v>45.4</v>
      </c>
      <c r="K205" s="1">
        <f t="shared" si="22"/>
        <v>442.52</v>
      </c>
      <c r="L205" s="1">
        <f t="shared" si="22"/>
        <v>528.8</v>
      </c>
      <c r="M205" s="1">
        <f>SUM(M200:M204)</f>
        <v>0.1</v>
      </c>
    </row>
    <row r="206" spans="1:13" ht="15.7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</row>
    <row r="207" spans="1:13" ht="15.75">
      <c r="A207" s="10"/>
      <c r="B207" s="1" t="s">
        <v>32</v>
      </c>
      <c r="C207" s="11"/>
      <c r="D207" s="11"/>
      <c r="E207" s="11">
        <f aca="true" t="shared" si="23" ref="E207:L207">E205+E200+E197+E190</f>
        <v>55.39</v>
      </c>
      <c r="F207" s="11">
        <f t="shared" si="23"/>
        <v>75.63999999999999</v>
      </c>
      <c r="G207" s="11">
        <f t="shared" si="23"/>
        <v>51.24</v>
      </c>
      <c r="H207" s="11">
        <f t="shared" si="23"/>
        <v>66.71000000000001</v>
      </c>
      <c r="I207" s="11">
        <f t="shared" si="23"/>
        <v>170.38</v>
      </c>
      <c r="J207" s="11">
        <f t="shared" si="23"/>
        <v>214.93</v>
      </c>
      <c r="K207" s="11">
        <f t="shared" si="23"/>
        <v>1519.61</v>
      </c>
      <c r="L207" s="11">
        <f t="shared" si="23"/>
        <v>1891.74</v>
      </c>
      <c r="M207" s="1">
        <f>M205+M200+M197+M190</f>
        <v>49.900000000000006</v>
      </c>
    </row>
    <row r="208" spans="1:13" ht="15.75">
      <c r="A208" s="21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</row>
    <row r="209" spans="1:13" ht="15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9"/>
    </row>
    <row r="210" spans="1:13" ht="15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9"/>
    </row>
    <row r="211" spans="1:13" ht="15.75">
      <c r="A211" s="34" t="s">
        <v>126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29"/>
    </row>
    <row r="212" spans="1:13" ht="15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9"/>
    </row>
    <row r="213" spans="1:13" ht="15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9"/>
    </row>
    <row r="214" spans="1:13" ht="15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9"/>
    </row>
    <row r="215" spans="1:13" ht="15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9"/>
    </row>
    <row r="216" spans="1:13" ht="15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9"/>
    </row>
    <row r="217" spans="1:13" ht="15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9"/>
    </row>
    <row r="218" spans="1:13" ht="15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9"/>
    </row>
    <row r="219" spans="1:13" ht="15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9"/>
    </row>
    <row r="220" spans="1:13" ht="15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9"/>
    </row>
    <row r="221" spans="1:13" ht="15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9"/>
    </row>
    <row r="222" spans="1:13" ht="24.75" customHeight="1">
      <c r="A222" s="51" t="s">
        <v>73</v>
      </c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9"/>
    </row>
    <row r="223" spans="1:13" ht="15.75">
      <c r="A223" s="52"/>
      <c r="B223" s="51" t="s">
        <v>0</v>
      </c>
      <c r="C223" s="42" t="s">
        <v>1</v>
      </c>
      <c r="D223" s="43"/>
      <c r="E223" s="45" t="s">
        <v>2</v>
      </c>
      <c r="F223" s="46"/>
      <c r="G223" s="46"/>
      <c r="H223" s="46"/>
      <c r="I223" s="47"/>
      <c r="J223" s="6"/>
      <c r="K223" s="44" t="s">
        <v>19</v>
      </c>
      <c r="L223" s="44" t="s">
        <v>20</v>
      </c>
      <c r="M223" s="6"/>
    </row>
    <row r="224" spans="1:13" ht="40.5" customHeight="1" thickBot="1">
      <c r="A224" s="51" t="s">
        <v>122</v>
      </c>
      <c r="B224" s="52"/>
      <c r="C224" s="7" t="s">
        <v>11</v>
      </c>
      <c r="D224" s="8" t="s">
        <v>12</v>
      </c>
      <c r="E224" s="8" t="s">
        <v>13</v>
      </c>
      <c r="F224" s="8" t="s">
        <v>14</v>
      </c>
      <c r="G224" s="8" t="s">
        <v>15</v>
      </c>
      <c r="H224" s="8" t="s">
        <v>16</v>
      </c>
      <c r="I224" s="8" t="s">
        <v>17</v>
      </c>
      <c r="J224" s="8" t="s">
        <v>18</v>
      </c>
      <c r="K224" s="44"/>
      <c r="L224" s="44"/>
      <c r="M224" s="9" t="s">
        <v>3</v>
      </c>
    </row>
    <row r="225" spans="1:13" ht="16.5" thickBot="1">
      <c r="A225" s="53"/>
      <c r="B225" s="19" t="s">
        <v>74</v>
      </c>
      <c r="C225" s="9">
        <v>150</v>
      </c>
      <c r="D225" s="9">
        <v>200</v>
      </c>
      <c r="E225" s="9">
        <v>6.62</v>
      </c>
      <c r="F225" s="9">
        <v>8.63</v>
      </c>
      <c r="G225" s="9">
        <v>12.7</v>
      </c>
      <c r="H225" s="9">
        <v>16.27</v>
      </c>
      <c r="I225" s="9">
        <v>25.38</v>
      </c>
      <c r="J225" s="9">
        <v>31.76</v>
      </c>
      <c r="K225" s="9">
        <v>198.68</v>
      </c>
      <c r="L225" s="9">
        <v>257.4</v>
      </c>
      <c r="M225" s="10">
        <v>1.8</v>
      </c>
    </row>
    <row r="226" spans="1:13" ht="16.5" thickBot="1">
      <c r="A226" s="52"/>
      <c r="B226" s="22" t="s">
        <v>75</v>
      </c>
      <c r="C226" s="9">
        <v>150</v>
      </c>
      <c r="D226" s="9">
        <v>200</v>
      </c>
      <c r="E226" s="9">
        <v>0.58</v>
      </c>
      <c r="F226" s="9">
        <v>0.72</v>
      </c>
      <c r="G226" s="9">
        <v>0.68</v>
      </c>
      <c r="H226" s="9">
        <v>0.85</v>
      </c>
      <c r="I226" s="9">
        <v>12.46</v>
      </c>
      <c r="J226" s="9">
        <v>15.58</v>
      </c>
      <c r="K226" s="9">
        <v>55.12</v>
      </c>
      <c r="L226" s="9">
        <v>68.9</v>
      </c>
      <c r="M226" s="10">
        <v>0.1</v>
      </c>
    </row>
    <row r="227" spans="1:13" ht="16.5" thickBot="1">
      <c r="A227" s="10"/>
      <c r="B227" s="22" t="s">
        <v>64</v>
      </c>
      <c r="C227" s="9">
        <v>40</v>
      </c>
      <c r="D227" s="9">
        <v>50</v>
      </c>
      <c r="E227" s="9">
        <v>2.33</v>
      </c>
      <c r="F227" s="9">
        <v>3.1</v>
      </c>
      <c r="G227" s="9">
        <v>6.94</v>
      </c>
      <c r="H227" s="9">
        <v>8.7</v>
      </c>
      <c r="I227" s="9">
        <v>14.91</v>
      </c>
      <c r="J227" s="9">
        <v>19.88</v>
      </c>
      <c r="K227" s="9">
        <v>127.64</v>
      </c>
      <c r="L227" s="9">
        <v>165.2</v>
      </c>
      <c r="M227" s="10"/>
    </row>
    <row r="228" spans="1:13" ht="16.5" thickBot="1">
      <c r="A228" s="36" t="s">
        <v>7</v>
      </c>
      <c r="B228" s="17" t="s">
        <v>6</v>
      </c>
      <c r="C228" s="11"/>
      <c r="D228" s="11"/>
      <c r="E228" s="11">
        <f aca="true" t="shared" si="24" ref="E228:L228">E227+E226+E225</f>
        <v>9.530000000000001</v>
      </c>
      <c r="F228" s="11">
        <f t="shared" si="24"/>
        <v>12.450000000000001</v>
      </c>
      <c r="G228" s="11">
        <f t="shared" si="24"/>
        <v>20.32</v>
      </c>
      <c r="H228" s="11">
        <f t="shared" si="24"/>
        <v>25.82</v>
      </c>
      <c r="I228" s="11">
        <f t="shared" si="24"/>
        <v>52.75</v>
      </c>
      <c r="J228" s="11">
        <f t="shared" si="24"/>
        <v>67.22</v>
      </c>
      <c r="K228" s="11">
        <f t="shared" si="24"/>
        <v>381.44</v>
      </c>
      <c r="L228" s="11">
        <f t="shared" si="24"/>
        <v>491.5</v>
      </c>
      <c r="M228" s="1">
        <f>SUM(M225:M227)</f>
        <v>1.9000000000000001</v>
      </c>
    </row>
    <row r="229" spans="1:13" ht="16.5" thickBot="1">
      <c r="A229" s="38"/>
      <c r="B229" s="19" t="s">
        <v>76</v>
      </c>
      <c r="C229" s="9">
        <v>40</v>
      </c>
      <c r="D229" s="9">
        <v>60</v>
      </c>
      <c r="E229" s="9">
        <v>0.43</v>
      </c>
      <c r="F229" s="9">
        <v>0.6</v>
      </c>
      <c r="G229" s="9">
        <v>4</v>
      </c>
      <c r="H229" s="9">
        <v>5</v>
      </c>
      <c r="I229" s="9">
        <v>3.23</v>
      </c>
      <c r="J229" s="9">
        <v>5.06</v>
      </c>
      <c r="K229" s="9">
        <v>50.46</v>
      </c>
      <c r="L229" s="9">
        <v>67.35</v>
      </c>
      <c r="M229" s="10">
        <v>4.6</v>
      </c>
    </row>
    <row r="230" spans="1:13" ht="16.5" thickBot="1">
      <c r="A230" s="38"/>
      <c r="B230" s="22" t="s">
        <v>77</v>
      </c>
      <c r="C230" s="9">
        <v>150</v>
      </c>
      <c r="D230" s="9">
        <v>200</v>
      </c>
      <c r="E230" s="9">
        <v>9.74</v>
      </c>
      <c r="F230" s="9">
        <v>17.42</v>
      </c>
      <c r="G230" s="9">
        <v>4.27</v>
      </c>
      <c r="H230" s="9">
        <v>5.81</v>
      </c>
      <c r="I230" s="9">
        <v>14.44</v>
      </c>
      <c r="J230" s="9">
        <v>18.58</v>
      </c>
      <c r="K230" s="9">
        <v>131.42</v>
      </c>
      <c r="L230" s="9">
        <v>171.66</v>
      </c>
      <c r="M230" s="10">
        <v>6.9</v>
      </c>
    </row>
    <row r="231" spans="1:13" ht="16.5" thickBot="1">
      <c r="A231" s="38"/>
      <c r="B231" s="22" t="s">
        <v>78</v>
      </c>
      <c r="C231" s="9">
        <v>150</v>
      </c>
      <c r="D231" s="9">
        <v>200</v>
      </c>
      <c r="E231" s="9">
        <v>14.32</v>
      </c>
      <c r="F231" s="9">
        <v>17.93</v>
      </c>
      <c r="G231" s="9">
        <v>8.16</v>
      </c>
      <c r="H231" s="9">
        <v>10.2</v>
      </c>
      <c r="I231" s="9">
        <v>32.14</v>
      </c>
      <c r="J231" s="9">
        <v>40.42</v>
      </c>
      <c r="K231" s="9">
        <v>251.64</v>
      </c>
      <c r="L231" s="9">
        <v>315.25</v>
      </c>
      <c r="M231" s="10">
        <v>1</v>
      </c>
    </row>
    <row r="232" spans="1:13" ht="16.5" thickBot="1">
      <c r="A232" s="38"/>
      <c r="B232" s="22" t="s">
        <v>79</v>
      </c>
      <c r="C232" s="9">
        <v>150</v>
      </c>
      <c r="D232" s="9">
        <v>200</v>
      </c>
      <c r="E232" s="9"/>
      <c r="F232" s="9"/>
      <c r="G232" s="9"/>
      <c r="H232" s="9"/>
      <c r="I232" s="9">
        <v>20</v>
      </c>
      <c r="J232" s="9">
        <v>26</v>
      </c>
      <c r="K232" s="9">
        <v>78</v>
      </c>
      <c r="L232" s="9">
        <v>105</v>
      </c>
      <c r="M232" s="10"/>
    </row>
    <row r="233" spans="1:13" ht="16.5" thickBot="1">
      <c r="A233" s="37"/>
      <c r="B233" s="22" t="s">
        <v>31</v>
      </c>
      <c r="C233" s="9">
        <v>30</v>
      </c>
      <c r="D233" s="9">
        <v>40</v>
      </c>
      <c r="E233" s="9">
        <v>2.28</v>
      </c>
      <c r="F233" s="9">
        <v>3.04</v>
      </c>
      <c r="G233" s="9">
        <v>0.27</v>
      </c>
      <c r="H233" s="9">
        <v>0.36</v>
      </c>
      <c r="I233" s="9">
        <v>14.9</v>
      </c>
      <c r="J233" s="9">
        <v>19.8</v>
      </c>
      <c r="K233" s="9">
        <v>67.8</v>
      </c>
      <c r="L233" s="9">
        <v>90.4</v>
      </c>
      <c r="M233" s="10"/>
    </row>
    <row r="234" spans="1:13" ht="16.5" thickBot="1">
      <c r="A234" s="10"/>
      <c r="B234" s="22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10"/>
    </row>
    <row r="235" spans="1:13" ht="16.5" thickBot="1">
      <c r="A235" s="36" t="s">
        <v>8</v>
      </c>
      <c r="B235" s="17" t="s">
        <v>6</v>
      </c>
      <c r="C235" s="11"/>
      <c r="D235" s="11"/>
      <c r="E235" s="11">
        <f aca="true" t="shared" si="25" ref="E235:L235">E234+E233+E232+E231+E230+E229</f>
        <v>26.770000000000003</v>
      </c>
      <c r="F235" s="11">
        <f t="shared" si="25"/>
        <v>38.99</v>
      </c>
      <c r="G235" s="11">
        <f t="shared" si="25"/>
        <v>16.7</v>
      </c>
      <c r="H235" s="11">
        <f t="shared" si="25"/>
        <v>21.369999999999997</v>
      </c>
      <c r="I235" s="11">
        <f t="shared" si="25"/>
        <v>84.71</v>
      </c>
      <c r="J235" s="11">
        <f t="shared" si="25"/>
        <v>109.86</v>
      </c>
      <c r="K235" s="11">
        <f t="shared" si="25"/>
        <v>579.32</v>
      </c>
      <c r="L235" s="11">
        <f t="shared" si="25"/>
        <v>749.66</v>
      </c>
      <c r="M235" s="1">
        <f>SUM(M229:M234)</f>
        <v>12.5</v>
      </c>
    </row>
    <row r="236" spans="1:13" ht="16.5" thickBot="1">
      <c r="A236" s="37"/>
      <c r="B236" s="19" t="s">
        <v>80</v>
      </c>
      <c r="C236" s="9">
        <v>150</v>
      </c>
      <c r="D236" s="9">
        <v>200</v>
      </c>
      <c r="E236" s="9"/>
      <c r="F236" s="9"/>
      <c r="G236" s="9"/>
      <c r="H236" s="9"/>
      <c r="I236" s="9">
        <v>11.99</v>
      </c>
      <c r="J236" s="9">
        <v>14.98</v>
      </c>
      <c r="K236" s="9">
        <v>44.88</v>
      </c>
      <c r="L236" s="9">
        <v>56.1</v>
      </c>
      <c r="M236" s="10"/>
    </row>
    <row r="237" spans="1:13" ht="16.5" thickBot="1">
      <c r="A237" s="10"/>
      <c r="B237" s="22" t="s">
        <v>81</v>
      </c>
      <c r="C237" s="9">
        <v>50</v>
      </c>
      <c r="D237" s="9">
        <v>70</v>
      </c>
      <c r="E237" s="9">
        <v>3.03</v>
      </c>
      <c r="F237" s="9">
        <v>4.8</v>
      </c>
      <c r="G237" s="9">
        <v>4.38</v>
      </c>
      <c r="H237" s="9">
        <v>6.5</v>
      </c>
      <c r="I237" s="9">
        <v>25.89</v>
      </c>
      <c r="J237" s="9">
        <v>38.81</v>
      </c>
      <c r="K237" s="9">
        <v>150.75</v>
      </c>
      <c r="L237" s="9">
        <v>226.11</v>
      </c>
      <c r="M237" s="10">
        <v>0.18</v>
      </c>
    </row>
    <row r="238" spans="1:13" ht="16.5" thickBot="1">
      <c r="A238" s="36" t="s">
        <v>9</v>
      </c>
      <c r="B238" s="17" t="s">
        <v>6</v>
      </c>
      <c r="C238" s="11"/>
      <c r="D238" s="11"/>
      <c r="E238" s="11">
        <f aca="true" t="shared" si="26" ref="E238:L238">E237+E236</f>
        <v>3.03</v>
      </c>
      <c r="F238" s="11">
        <f t="shared" si="26"/>
        <v>4.8</v>
      </c>
      <c r="G238" s="11">
        <f t="shared" si="26"/>
        <v>4.38</v>
      </c>
      <c r="H238" s="11">
        <f t="shared" si="26"/>
        <v>6.5</v>
      </c>
      <c r="I238" s="11">
        <f t="shared" si="26"/>
        <v>37.88</v>
      </c>
      <c r="J238" s="11">
        <f t="shared" si="26"/>
        <v>53.790000000000006</v>
      </c>
      <c r="K238" s="11">
        <f t="shared" si="26"/>
        <v>195.63</v>
      </c>
      <c r="L238" s="11">
        <f t="shared" si="26"/>
        <v>282.21000000000004</v>
      </c>
      <c r="M238" s="1">
        <v>0.18</v>
      </c>
    </row>
    <row r="239" spans="1:13" ht="16.5" thickBot="1">
      <c r="A239" s="38"/>
      <c r="B239" s="19" t="s">
        <v>82</v>
      </c>
      <c r="C239" s="9">
        <v>160</v>
      </c>
      <c r="D239" s="9">
        <v>200</v>
      </c>
      <c r="E239" s="9">
        <v>2.77</v>
      </c>
      <c r="F239" s="9">
        <v>3.45</v>
      </c>
      <c r="G239" s="9">
        <v>4.27</v>
      </c>
      <c r="H239" s="9">
        <v>5.36</v>
      </c>
      <c r="I239" s="9">
        <v>15.58</v>
      </c>
      <c r="J239" s="9">
        <v>19.03</v>
      </c>
      <c r="K239" s="9">
        <v>107.04</v>
      </c>
      <c r="L239" s="9">
        <v>132.17</v>
      </c>
      <c r="M239" s="10">
        <v>34.5</v>
      </c>
    </row>
    <row r="240" spans="1:13" ht="16.5" thickBot="1">
      <c r="A240" s="38"/>
      <c r="B240" s="22" t="s">
        <v>83</v>
      </c>
      <c r="C240" s="9">
        <v>40</v>
      </c>
      <c r="D240" s="9">
        <v>60</v>
      </c>
      <c r="E240" s="10">
        <v>6.58</v>
      </c>
      <c r="F240" s="10">
        <v>8.03</v>
      </c>
      <c r="G240" s="10">
        <v>11.58</v>
      </c>
      <c r="H240" s="10">
        <v>16.42</v>
      </c>
      <c r="I240" s="9"/>
      <c r="J240" s="9"/>
      <c r="K240" s="9">
        <v>120.24</v>
      </c>
      <c r="L240" s="9">
        <v>174.69</v>
      </c>
      <c r="M240" s="10"/>
    </row>
    <row r="241" spans="1:13" ht="16.5" thickBot="1">
      <c r="A241" s="37"/>
      <c r="B241" s="22" t="s">
        <v>27</v>
      </c>
      <c r="C241" s="9">
        <v>150</v>
      </c>
      <c r="D241" s="9">
        <v>200</v>
      </c>
      <c r="E241" s="9"/>
      <c r="F241" s="9"/>
      <c r="G241" s="9"/>
      <c r="H241" s="9"/>
      <c r="I241" s="9">
        <v>11.99</v>
      </c>
      <c r="J241" s="9">
        <v>14.98</v>
      </c>
      <c r="K241" s="9">
        <v>44.88</v>
      </c>
      <c r="L241" s="9">
        <v>56.1</v>
      </c>
      <c r="M241" s="10"/>
    </row>
    <row r="242" spans="1:13" ht="16.5" thickBot="1">
      <c r="A242" s="10"/>
      <c r="B242" s="22" t="s">
        <v>31</v>
      </c>
      <c r="C242" s="9">
        <v>30</v>
      </c>
      <c r="D242" s="9">
        <v>40</v>
      </c>
      <c r="E242" s="9">
        <v>2.28</v>
      </c>
      <c r="F242" s="9">
        <v>3.04</v>
      </c>
      <c r="G242" s="9">
        <v>0.27</v>
      </c>
      <c r="H242" s="9">
        <v>0.36</v>
      </c>
      <c r="I242" s="9">
        <v>14.9</v>
      </c>
      <c r="J242" s="9">
        <v>19.8</v>
      </c>
      <c r="K242" s="9">
        <v>67.8</v>
      </c>
      <c r="L242" s="9">
        <v>90.4</v>
      </c>
      <c r="M242" s="10"/>
    </row>
    <row r="243" spans="1:13" ht="15.75">
      <c r="A243" s="10"/>
      <c r="B243" s="1" t="s">
        <v>6</v>
      </c>
      <c r="C243" s="1"/>
      <c r="D243" s="1"/>
      <c r="E243" s="1">
        <f aca="true" t="shared" si="27" ref="E243:L243">E242+E241+E240+E239</f>
        <v>11.629999999999999</v>
      </c>
      <c r="F243" s="1">
        <f t="shared" si="27"/>
        <v>14.52</v>
      </c>
      <c r="G243" s="1">
        <f t="shared" si="27"/>
        <v>16.119999999999997</v>
      </c>
      <c r="H243" s="1">
        <f t="shared" si="27"/>
        <v>22.14</v>
      </c>
      <c r="I243" s="1">
        <f t="shared" si="27"/>
        <v>42.47</v>
      </c>
      <c r="J243" s="1">
        <f t="shared" si="27"/>
        <v>53.81</v>
      </c>
      <c r="K243" s="1">
        <f t="shared" si="27"/>
        <v>339.96000000000004</v>
      </c>
      <c r="L243" s="1">
        <f t="shared" si="27"/>
        <v>453.36</v>
      </c>
      <c r="M243" s="1">
        <f>SUM(M239:M242)</f>
        <v>34.5</v>
      </c>
    </row>
    <row r="244" spans="1:13" ht="15.7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</row>
    <row r="245" spans="1:13" ht="15.75">
      <c r="A245" s="10"/>
      <c r="B245" s="1" t="s">
        <v>32</v>
      </c>
      <c r="C245" s="11"/>
      <c r="D245" s="11"/>
      <c r="E245" s="11">
        <f aca="true" t="shared" si="28" ref="E245:L245">E243+E238+E235+E228</f>
        <v>50.96</v>
      </c>
      <c r="F245" s="11">
        <f t="shared" si="28"/>
        <v>70.76</v>
      </c>
      <c r="G245" s="11">
        <f t="shared" si="28"/>
        <v>57.519999999999996</v>
      </c>
      <c r="H245" s="11">
        <f t="shared" si="28"/>
        <v>75.83</v>
      </c>
      <c r="I245" s="11">
        <f t="shared" si="28"/>
        <v>217.81</v>
      </c>
      <c r="J245" s="11">
        <f t="shared" si="28"/>
        <v>284.68</v>
      </c>
      <c r="K245" s="11">
        <f t="shared" si="28"/>
        <v>1496.3500000000001</v>
      </c>
      <c r="L245" s="11">
        <f t="shared" si="28"/>
        <v>1976.73</v>
      </c>
      <c r="M245" s="1">
        <f>M243+M238+M235+M228</f>
        <v>49.08</v>
      </c>
    </row>
    <row r="246" spans="1:13" ht="15.75">
      <c r="A246" s="21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</row>
    <row r="247" spans="1:13" ht="15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9"/>
    </row>
    <row r="248" spans="1:13" ht="15.75">
      <c r="A248" s="34" t="s">
        <v>126</v>
      </c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29"/>
    </row>
    <row r="249" spans="1:13" ht="15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9"/>
    </row>
    <row r="250" spans="1:13" ht="15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9"/>
    </row>
    <row r="251" spans="1:13" ht="15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9"/>
    </row>
    <row r="252" spans="1:13" ht="15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9"/>
    </row>
    <row r="253" spans="1:13" ht="15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9"/>
    </row>
    <row r="254" spans="1:13" ht="15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9"/>
    </row>
    <row r="255" spans="1:13" ht="15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9"/>
    </row>
    <row r="256" spans="1:13" ht="15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9"/>
    </row>
    <row r="257" spans="1:13" ht="15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9"/>
    </row>
    <row r="258" spans="1:13" ht="15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9"/>
    </row>
    <row r="259" spans="1:13" ht="22.5" customHeight="1">
      <c r="A259" s="51" t="s">
        <v>84</v>
      </c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9"/>
    </row>
    <row r="260" spans="1:13" ht="15.75">
      <c r="A260" s="52"/>
      <c r="B260" s="51" t="s">
        <v>0</v>
      </c>
      <c r="C260" s="42" t="s">
        <v>1</v>
      </c>
      <c r="D260" s="43"/>
      <c r="E260" s="45" t="s">
        <v>2</v>
      </c>
      <c r="F260" s="46"/>
      <c r="G260" s="46"/>
      <c r="H260" s="46"/>
      <c r="I260" s="47"/>
      <c r="J260" s="6"/>
      <c r="K260" s="44" t="s">
        <v>19</v>
      </c>
      <c r="L260" s="44" t="s">
        <v>20</v>
      </c>
      <c r="M260" s="6"/>
    </row>
    <row r="261" spans="1:13" ht="42.75" customHeight="1" thickBot="1">
      <c r="A261" s="51" t="s">
        <v>122</v>
      </c>
      <c r="B261" s="52"/>
      <c r="C261" s="7" t="s">
        <v>11</v>
      </c>
      <c r="D261" s="8" t="s">
        <v>12</v>
      </c>
      <c r="E261" s="8" t="s">
        <v>13</v>
      </c>
      <c r="F261" s="8" t="s">
        <v>14</v>
      </c>
      <c r="G261" s="8" t="s">
        <v>15</v>
      </c>
      <c r="H261" s="8" t="s">
        <v>16</v>
      </c>
      <c r="I261" s="8" t="s">
        <v>17</v>
      </c>
      <c r="J261" s="8" t="s">
        <v>18</v>
      </c>
      <c r="K261" s="44"/>
      <c r="L261" s="44"/>
      <c r="M261" s="9" t="s">
        <v>3</v>
      </c>
    </row>
    <row r="262" spans="1:13" ht="16.5" thickBot="1">
      <c r="A262" s="53"/>
      <c r="B262" s="19" t="s">
        <v>85</v>
      </c>
      <c r="C262" s="9">
        <v>150</v>
      </c>
      <c r="D262" s="9">
        <v>200</v>
      </c>
      <c r="E262" s="9">
        <v>6.22</v>
      </c>
      <c r="F262" s="9">
        <v>8.13</v>
      </c>
      <c r="G262" s="9">
        <v>8.42</v>
      </c>
      <c r="H262" s="9">
        <v>10.92</v>
      </c>
      <c r="I262" s="9">
        <v>25.82</v>
      </c>
      <c r="J262" s="9">
        <v>32.31</v>
      </c>
      <c r="K262" s="9">
        <v>196.88</v>
      </c>
      <c r="L262" s="9">
        <v>255.15</v>
      </c>
      <c r="M262" s="10">
        <v>1.8</v>
      </c>
    </row>
    <row r="263" spans="1:13" ht="16.5" thickBot="1">
      <c r="A263" s="52"/>
      <c r="B263" s="22" t="s">
        <v>86</v>
      </c>
      <c r="C263" s="9">
        <v>150</v>
      </c>
      <c r="D263" s="9">
        <v>200</v>
      </c>
      <c r="E263" s="9">
        <v>0.01</v>
      </c>
      <c r="F263" s="9">
        <v>0.01</v>
      </c>
      <c r="G263" s="9"/>
      <c r="H263" s="9"/>
      <c r="I263" s="9">
        <v>12.14</v>
      </c>
      <c r="J263" s="9">
        <v>15.19</v>
      </c>
      <c r="K263" s="9">
        <v>46.58</v>
      </c>
      <c r="L263" s="9">
        <v>56.31</v>
      </c>
      <c r="M263" s="10"/>
    </row>
    <row r="264" spans="1:13" ht="16.5" thickBot="1">
      <c r="A264" s="10"/>
      <c r="B264" s="22" t="s">
        <v>54</v>
      </c>
      <c r="C264" s="9">
        <v>45</v>
      </c>
      <c r="D264" s="9">
        <v>55</v>
      </c>
      <c r="E264" s="9">
        <v>3.93</v>
      </c>
      <c r="F264" s="9">
        <v>5.24</v>
      </c>
      <c r="G264" s="9">
        <v>8.58</v>
      </c>
      <c r="H264" s="9">
        <v>10.88</v>
      </c>
      <c r="I264" s="9">
        <v>14.91</v>
      </c>
      <c r="J264" s="9">
        <v>19.88</v>
      </c>
      <c r="K264" s="9">
        <v>149.3</v>
      </c>
      <c r="L264" s="9">
        <v>194.08</v>
      </c>
      <c r="M264" s="10">
        <v>0.22</v>
      </c>
    </row>
    <row r="265" spans="1:13" ht="16.5" thickBot="1">
      <c r="A265" s="36" t="s">
        <v>7</v>
      </c>
      <c r="B265" s="17" t="s">
        <v>6</v>
      </c>
      <c r="C265" s="11"/>
      <c r="D265" s="11"/>
      <c r="E265" s="11">
        <f aca="true" t="shared" si="29" ref="E265:L265">E264+E263+E262</f>
        <v>10.16</v>
      </c>
      <c r="F265" s="11">
        <f t="shared" si="29"/>
        <v>13.38</v>
      </c>
      <c r="G265" s="11">
        <f t="shared" si="29"/>
        <v>17</v>
      </c>
      <c r="H265" s="11">
        <f t="shared" si="29"/>
        <v>21.8</v>
      </c>
      <c r="I265" s="11">
        <f t="shared" si="29"/>
        <v>52.870000000000005</v>
      </c>
      <c r="J265" s="11">
        <f t="shared" si="29"/>
        <v>67.38</v>
      </c>
      <c r="K265" s="11">
        <f t="shared" si="29"/>
        <v>392.76</v>
      </c>
      <c r="L265" s="11">
        <f t="shared" si="29"/>
        <v>505.54</v>
      </c>
      <c r="M265" s="1">
        <v>2.02</v>
      </c>
    </row>
    <row r="266" spans="1:13" ht="32.25" thickBot="1">
      <c r="A266" s="38"/>
      <c r="B266" s="19" t="s">
        <v>94</v>
      </c>
      <c r="C266" s="9">
        <v>40</v>
      </c>
      <c r="D266" s="9">
        <v>60</v>
      </c>
      <c r="E266" s="9">
        <v>0.61</v>
      </c>
      <c r="F266" s="9">
        <v>0.78</v>
      </c>
      <c r="G266" s="9">
        <v>4.24</v>
      </c>
      <c r="H266" s="9">
        <v>5.32</v>
      </c>
      <c r="I266" s="9">
        <v>2.44</v>
      </c>
      <c r="J266" s="9">
        <v>3.24</v>
      </c>
      <c r="K266" s="9">
        <v>65.85</v>
      </c>
      <c r="L266" s="9">
        <v>85.25</v>
      </c>
      <c r="M266" s="10">
        <v>1</v>
      </c>
    </row>
    <row r="267" spans="1:13" ht="16.5" thickBot="1">
      <c r="A267" s="38"/>
      <c r="B267" s="22" t="s">
        <v>87</v>
      </c>
      <c r="C267" s="9">
        <v>150</v>
      </c>
      <c r="D267" s="9">
        <v>200</v>
      </c>
      <c r="E267" s="9">
        <v>8.69</v>
      </c>
      <c r="F267" s="9">
        <v>15.82</v>
      </c>
      <c r="G267" s="9">
        <v>8.63</v>
      </c>
      <c r="H267" s="9">
        <v>11.24</v>
      </c>
      <c r="I267" s="9">
        <v>19.64</v>
      </c>
      <c r="J267" s="9">
        <v>24.37</v>
      </c>
      <c r="K267" s="9">
        <v>149.77</v>
      </c>
      <c r="L267" s="9">
        <v>190.56</v>
      </c>
      <c r="M267" s="10">
        <v>6.9</v>
      </c>
    </row>
    <row r="268" spans="1:13" ht="16.5" thickBot="1">
      <c r="A268" s="38"/>
      <c r="B268" s="22" t="s">
        <v>95</v>
      </c>
      <c r="C268" s="9">
        <v>150</v>
      </c>
      <c r="D268" s="9">
        <v>200</v>
      </c>
      <c r="E268" s="9">
        <v>12.24</v>
      </c>
      <c r="F268" s="9">
        <v>13.5</v>
      </c>
      <c r="G268" s="9">
        <v>9.3</v>
      </c>
      <c r="H268" s="9">
        <v>11.32</v>
      </c>
      <c r="I268" s="9">
        <v>24.91</v>
      </c>
      <c r="J268" s="9">
        <v>26.82</v>
      </c>
      <c r="K268" s="9">
        <v>238.88</v>
      </c>
      <c r="L268" s="9">
        <v>268.15</v>
      </c>
      <c r="M268" s="10">
        <v>19</v>
      </c>
    </row>
    <row r="269" spans="1:13" ht="16.5" thickBot="1">
      <c r="A269" s="38"/>
      <c r="B269" s="22" t="s">
        <v>88</v>
      </c>
      <c r="C269" s="9">
        <v>150</v>
      </c>
      <c r="D269" s="9">
        <v>200</v>
      </c>
      <c r="E269" s="9">
        <v>0.14</v>
      </c>
      <c r="F269" s="9">
        <v>0.18</v>
      </c>
      <c r="G269" s="9"/>
      <c r="H269" s="9"/>
      <c r="I269" s="9">
        <v>17.65</v>
      </c>
      <c r="J269" s="9">
        <v>22.06</v>
      </c>
      <c r="K269" s="9">
        <v>66.96</v>
      </c>
      <c r="L269" s="9">
        <v>83.7</v>
      </c>
      <c r="M269" s="10"/>
    </row>
    <row r="270" spans="1:13" ht="16.5" thickBot="1">
      <c r="A270" s="37"/>
      <c r="B270" s="22" t="s">
        <v>31</v>
      </c>
      <c r="C270" s="9">
        <v>30</v>
      </c>
      <c r="D270" s="9">
        <v>40</v>
      </c>
      <c r="E270" s="9">
        <v>2.28</v>
      </c>
      <c r="F270" s="9">
        <v>3.04</v>
      </c>
      <c r="G270" s="9">
        <v>0.27</v>
      </c>
      <c r="H270" s="9">
        <v>0.36</v>
      </c>
      <c r="I270" s="9">
        <v>14.9</v>
      </c>
      <c r="J270" s="9">
        <v>19.8</v>
      </c>
      <c r="K270" s="9">
        <v>67.8</v>
      </c>
      <c r="L270" s="9">
        <v>90.4</v>
      </c>
      <c r="M270" s="10"/>
    </row>
    <row r="271" spans="1:13" ht="16.5" thickBot="1">
      <c r="A271" s="10"/>
      <c r="B271" s="22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10"/>
    </row>
    <row r="272" spans="1:13" ht="16.5" thickBot="1">
      <c r="A272" s="36" t="s">
        <v>8</v>
      </c>
      <c r="B272" s="17" t="s">
        <v>6</v>
      </c>
      <c r="C272" s="11"/>
      <c r="D272" s="11"/>
      <c r="E272" s="11">
        <f aca="true" t="shared" si="30" ref="E272:L272">E271+E270+E269+E268+E267+E266</f>
        <v>23.96</v>
      </c>
      <c r="F272" s="11">
        <f t="shared" si="30"/>
        <v>33.32</v>
      </c>
      <c r="G272" s="11">
        <f t="shared" si="30"/>
        <v>22.440000000000005</v>
      </c>
      <c r="H272" s="11">
        <f t="shared" si="30"/>
        <v>28.240000000000002</v>
      </c>
      <c r="I272" s="11">
        <f t="shared" si="30"/>
        <v>79.53999999999999</v>
      </c>
      <c r="J272" s="11">
        <f t="shared" si="30"/>
        <v>96.29</v>
      </c>
      <c r="K272" s="11">
        <f t="shared" si="30"/>
        <v>589.26</v>
      </c>
      <c r="L272" s="11">
        <f t="shared" si="30"/>
        <v>718.06</v>
      </c>
      <c r="M272" s="1">
        <f>SUM(M266:M271)</f>
        <v>26.9</v>
      </c>
    </row>
    <row r="273" spans="1:15" ht="16.5" thickBot="1">
      <c r="A273" s="37"/>
      <c r="B273" s="19" t="s">
        <v>89</v>
      </c>
      <c r="C273" s="9">
        <v>150</v>
      </c>
      <c r="D273" s="9">
        <v>200</v>
      </c>
      <c r="E273" s="9">
        <v>0.6</v>
      </c>
      <c r="F273" s="9">
        <v>0.8</v>
      </c>
      <c r="G273" s="9"/>
      <c r="H273" s="9"/>
      <c r="I273" s="9">
        <v>16.9</v>
      </c>
      <c r="J273" s="9">
        <v>22.6</v>
      </c>
      <c r="K273" s="9">
        <v>72.99</v>
      </c>
      <c r="L273" s="9">
        <v>96.99</v>
      </c>
      <c r="M273" s="10">
        <v>20</v>
      </c>
      <c r="N273" s="27"/>
      <c r="O273" s="5"/>
    </row>
    <row r="274" spans="1:13" ht="15.75">
      <c r="A274" s="10"/>
      <c r="B274" s="16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10"/>
    </row>
    <row r="275" spans="1:13" ht="16.5" thickBot="1">
      <c r="A275" s="36" t="s">
        <v>9</v>
      </c>
      <c r="B275" s="17" t="s">
        <v>6</v>
      </c>
      <c r="C275" s="11"/>
      <c r="D275" s="11"/>
      <c r="E275" s="11">
        <f aca="true" t="shared" si="31" ref="E275:L275">E274+E273</f>
        <v>0.6</v>
      </c>
      <c r="F275" s="11">
        <f t="shared" si="31"/>
        <v>0.8</v>
      </c>
      <c r="G275" s="11">
        <f t="shared" si="31"/>
        <v>0</v>
      </c>
      <c r="H275" s="11">
        <f t="shared" si="31"/>
        <v>0</v>
      </c>
      <c r="I275" s="11">
        <f t="shared" si="31"/>
        <v>16.9</v>
      </c>
      <c r="J275" s="11">
        <f t="shared" si="31"/>
        <v>22.6</v>
      </c>
      <c r="K275" s="11">
        <f t="shared" si="31"/>
        <v>72.99</v>
      </c>
      <c r="L275" s="11">
        <f t="shared" si="31"/>
        <v>96.99</v>
      </c>
      <c r="M275" s="1">
        <v>20</v>
      </c>
    </row>
    <row r="276" spans="1:13" ht="16.5" thickBot="1">
      <c r="A276" s="38"/>
      <c r="B276" s="19" t="s">
        <v>90</v>
      </c>
      <c r="C276" s="9">
        <v>200</v>
      </c>
      <c r="D276" s="9">
        <v>250</v>
      </c>
      <c r="E276" s="9">
        <v>12.78</v>
      </c>
      <c r="F276" s="9">
        <v>14.62</v>
      </c>
      <c r="G276" s="9">
        <v>9.54</v>
      </c>
      <c r="H276" s="9">
        <v>11.62</v>
      </c>
      <c r="I276" s="9">
        <v>33.65</v>
      </c>
      <c r="J276" s="9">
        <v>42.34</v>
      </c>
      <c r="K276" s="9">
        <v>275.98</v>
      </c>
      <c r="L276" s="9">
        <v>334.45</v>
      </c>
      <c r="M276" s="10">
        <v>0.9</v>
      </c>
    </row>
    <row r="277" spans="1:13" ht="16.5" thickBot="1">
      <c r="A277" s="38"/>
      <c r="B277" s="22" t="s">
        <v>27</v>
      </c>
      <c r="C277" s="9">
        <v>150</v>
      </c>
      <c r="D277" s="9">
        <v>200</v>
      </c>
      <c r="E277" s="9"/>
      <c r="F277" s="9"/>
      <c r="G277" s="9"/>
      <c r="H277" s="9"/>
      <c r="I277" s="9">
        <v>11.99</v>
      </c>
      <c r="J277" s="9">
        <v>14.98</v>
      </c>
      <c r="K277" s="9">
        <v>44.88</v>
      </c>
      <c r="L277" s="9">
        <v>56.1</v>
      </c>
      <c r="M277" s="10"/>
    </row>
    <row r="278" spans="1:13" ht="16.5" thickBot="1">
      <c r="A278" s="37"/>
      <c r="B278" s="22" t="s">
        <v>31</v>
      </c>
      <c r="C278" s="9">
        <v>30</v>
      </c>
      <c r="D278" s="9">
        <v>40</v>
      </c>
      <c r="E278" s="9">
        <v>2.28</v>
      </c>
      <c r="F278" s="9">
        <v>3.04</v>
      </c>
      <c r="G278" s="9">
        <v>0.27</v>
      </c>
      <c r="H278" s="9">
        <v>0.36</v>
      </c>
      <c r="I278" s="9">
        <v>14.9</v>
      </c>
      <c r="J278" s="9">
        <v>19.8</v>
      </c>
      <c r="K278" s="9">
        <v>67.8</v>
      </c>
      <c r="L278" s="9">
        <v>90.4</v>
      </c>
      <c r="M278" s="10"/>
    </row>
    <row r="279" spans="1:13" ht="16.5" thickBot="1">
      <c r="A279" s="10"/>
      <c r="B279" s="20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10"/>
    </row>
    <row r="280" spans="1:13" ht="15.75">
      <c r="A280" s="10"/>
      <c r="B280" s="1" t="s">
        <v>6</v>
      </c>
      <c r="C280" s="1"/>
      <c r="D280" s="1"/>
      <c r="E280" s="1">
        <f aca="true" t="shared" si="32" ref="E280:L280">E279+E278+E277+E276</f>
        <v>15.059999999999999</v>
      </c>
      <c r="F280" s="1">
        <f t="shared" si="32"/>
        <v>17.66</v>
      </c>
      <c r="G280" s="1">
        <f t="shared" si="32"/>
        <v>9.809999999999999</v>
      </c>
      <c r="H280" s="1">
        <f t="shared" si="32"/>
        <v>11.979999999999999</v>
      </c>
      <c r="I280" s="1">
        <f t="shared" si="32"/>
        <v>60.54</v>
      </c>
      <c r="J280" s="1">
        <f t="shared" si="32"/>
        <v>77.12</v>
      </c>
      <c r="K280" s="1">
        <f t="shared" si="32"/>
        <v>388.66</v>
      </c>
      <c r="L280" s="1">
        <f t="shared" si="32"/>
        <v>480.95</v>
      </c>
      <c r="M280" s="1">
        <v>0.9</v>
      </c>
    </row>
    <row r="281" spans="1:13" ht="15.7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</row>
    <row r="282" spans="1:13" ht="15.75">
      <c r="A282" s="10"/>
      <c r="B282" s="1" t="s">
        <v>32</v>
      </c>
      <c r="C282" s="11"/>
      <c r="D282" s="11"/>
      <c r="E282" s="11">
        <f aca="true" t="shared" si="33" ref="E282:L282">E280+E275+E272+E265</f>
        <v>49.78</v>
      </c>
      <c r="F282" s="11">
        <f t="shared" si="33"/>
        <v>65.16</v>
      </c>
      <c r="G282" s="11">
        <f t="shared" si="33"/>
        <v>49.25</v>
      </c>
      <c r="H282" s="11">
        <f t="shared" si="33"/>
        <v>62.019999999999996</v>
      </c>
      <c r="I282" s="11">
        <f t="shared" si="33"/>
        <v>209.85</v>
      </c>
      <c r="J282" s="11">
        <f t="shared" si="33"/>
        <v>263.39</v>
      </c>
      <c r="K282" s="11">
        <f t="shared" si="33"/>
        <v>1443.67</v>
      </c>
      <c r="L282" s="11">
        <f t="shared" si="33"/>
        <v>1801.54</v>
      </c>
      <c r="M282" s="1">
        <f>M280+M275+M272+M265</f>
        <v>49.82</v>
      </c>
    </row>
    <row r="283" spans="1:13" ht="15.75">
      <c r="A283" s="21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</row>
    <row r="284" spans="1:13" ht="15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9"/>
    </row>
    <row r="285" spans="1:13" ht="15.75">
      <c r="A285" s="34" t="s">
        <v>126</v>
      </c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29"/>
    </row>
    <row r="286" spans="1:13" ht="15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9"/>
    </row>
    <row r="287" spans="1:13" ht="15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9"/>
    </row>
    <row r="288" spans="1:13" ht="15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9"/>
    </row>
    <row r="289" spans="1:13" ht="15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9"/>
    </row>
    <row r="290" spans="1:13" ht="15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9"/>
    </row>
    <row r="291" spans="1:13" ht="15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9"/>
    </row>
    <row r="292" spans="1:13" ht="15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9"/>
    </row>
    <row r="293" spans="1:13" ht="15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9"/>
    </row>
    <row r="294" spans="1:13" ht="15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9"/>
    </row>
    <row r="295" spans="1:13" ht="15" customHeight="1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9"/>
    </row>
    <row r="296" spans="1:13" ht="24" customHeight="1">
      <c r="A296" s="51" t="s">
        <v>96</v>
      </c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9"/>
    </row>
    <row r="297" spans="1:13" ht="15.75">
      <c r="A297" s="52"/>
      <c r="B297" s="51" t="s">
        <v>0</v>
      </c>
      <c r="C297" s="42" t="s">
        <v>1</v>
      </c>
      <c r="D297" s="50"/>
      <c r="E297" s="45" t="s">
        <v>2</v>
      </c>
      <c r="F297" s="46"/>
      <c r="G297" s="46"/>
      <c r="H297" s="46"/>
      <c r="I297" s="47"/>
      <c r="J297" s="6"/>
      <c r="K297" s="48" t="s">
        <v>19</v>
      </c>
      <c r="L297" s="48" t="s">
        <v>20</v>
      </c>
      <c r="M297" s="6"/>
    </row>
    <row r="298" spans="1:13" ht="44.25" customHeight="1" thickBot="1">
      <c r="A298" s="36" t="s">
        <v>122</v>
      </c>
      <c r="B298" s="65"/>
      <c r="C298" s="7" t="s">
        <v>11</v>
      </c>
      <c r="D298" s="8" t="s">
        <v>12</v>
      </c>
      <c r="E298" s="8" t="s">
        <v>13</v>
      </c>
      <c r="F298" s="8" t="s">
        <v>14</v>
      </c>
      <c r="G298" s="8" t="s">
        <v>15</v>
      </c>
      <c r="H298" s="8" t="s">
        <v>16</v>
      </c>
      <c r="I298" s="8" t="s">
        <v>17</v>
      </c>
      <c r="J298" s="8" t="s">
        <v>18</v>
      </c>
      <c r="K298" s="49"/>
      <c r="L298" s="49"/>
      <c r="M298" s="9" t="s">
        <v>3</v>
      </c>
    </row>
    <row r="299" spans="1:13" ht="16.5" thickBot="1">
      <c r="A299" s="38"/>
      <c r="B299" s="19" t="s">
        <v>97</v>
      </c>
      <c r="C299" s="9">
        <v>150</v>
      </c>
      <c r="D299" s="9">
        <v>200</v>
      </c>
      <c r="E299" s="9">
        <v>6.74</v>
      </c>
      <c r="F299" s="9">
        <v>8.78</v>
      </c>
      <c r="G299" s="9">
        <v>8.62</v>
      </c>
      <c r="H299" s="9">
        <v>11.17</v>
      </c>
      <c r="I299" s="9">
        <v>23.14</v>
      </c>
      <c r="J299" s="9">
        <v>28.96</v>
      </c>
      <c r="K299" s="9">
        <v>197.68</v>
      </c>
      <c r="L299" s="9">
        <v>256.15</v>
      </c>
      <c r="M299" s="10">
        <v>1.8</v>
      </c>
    </row>
    <row r="300" spans="1:13" ht="16.5" thickBot="1">
      <c r="A300" s="37"/>
      <c r="B300" s="22" t="s">
        <v>4</v>
      </c>
      <c r="C300" s="9">
        <v>150</v>
      </c>
      <c r="D300" s="9">
        <v>200</v>
      </c>
      <c r="E300" s="9"/>
      <c r="F300" s="9"/>
      <c r="G300" s="9"/>
      <c r="H300" s="9"/>
      <c r="I300" s="9">
        <v>11.99</v>
      </c>
      <c r="J300" s="9">
        <v>14.98</v>
      </c>
      <c r="K300" s="9">
        <v>44.88</v>
      </c>
      <c r="L300" s="9">
        <v>56.1</v>
      </c>
      <c r="M300" s="10"/>
    </row>
    <row r="301" spans="1:13" ht="16.5" thickBot="1">
      <c r="A301" s="10"/>
      <c r="B301" s="22" t="s">
        <v>64</v>
      </c>
      <c r="C301" s="9">
        <v>40</v>
      </c>
      <c r="D301" s="9">
        <v>50</v>
      </c>
      <c r="E301" s="9">
        <v>2.33</v>
      </c>
      <c r="F301" s="9">
        <v>3.1</v>
      </c>
      <c r="G301" s="9">
        <v>6.94</v>
      </c>
      <c r="H301" s="9">
        <v>8.7</v>
      </c>
      <c r="I301" s="9">
        <v>14.91</v>
      </c>
      <c r="J301" s="9">
        <v>19.88</v>
      </c>
      <c r="K301" s="9">
        <v>127.64</v>
      </c>
      <c r="L301" s="9">
        <v>165.2</v>
      </c>
      <c r="M301" s="10"/>
    </row>
    <row r="302" spans="1:13" ht="16.5" thickBot="1">
      <c r="A302" s="36" t="s">
        <v>7</v>
      </c>
      <c r="B302" s="17" t="s">
        <v>6</v>
      </c>
      <c r="C302" s="11"/>
      <c r="D302" s="11"/>
      <c r="E302" s="11">
        <f aca="true" t="shared" si="34" ref="E302:L302">E301+E300+E299</f>
        <v>9.07</v>
      </c>
      <c r="F302" s="11">
        <f t="shared" si="34"/>
        <v>11.879999999999999</v>
      </c>
      <c r="G302" s="11">
        <f t="shared" si="34"/>
        <v>15.559999999999999</v>
      </c>
      <c r="H302" s="11">
        <f t="shared" si="34"/>
        <v>19.869999999999997</v>
      </c>
      <c r="I302" s="11">
        <f t="shared" si="34"/>
        <v>50.04</v>
      </c>
      <c r="J302" s="11">
        <f t="shared" si="34"/>
        <v>63.82</v>
      </c>
      <c r="K302" s="11">
        <f t="shared" si="34"/>
        <v>370.20000000000005</v>
      </c>
      <c r="L302" s="11">
        <f t="shared" si="34"/>
        <v>477.44999999999993</v>
      </c>
      <c r="M302" s="1">
        <f>SUM(M299:M301)</f>
        <v>1.8</v>
      </c>
    </row>
    <row r="303" spans="1:13" ht="16.5" thickBot="1">
      <c r="A303" s="38"/>
      <c r="B303" s="19" t="s">
        <v>101</v>
      </c>
      <c r="C303" s="9">
        <v>40</v>
      </c>
      <c r="D303" s="9">
        <v>60</v>
      </c>
      <c r="E303" s="9">
        <v>0.65</v>
      </c>
      <c r="F303" s="9">
        <v>0.78</v>
      </c>
      <c r="G303" s="9">
        <v>4</v>
      </c>
      <c r="H303" s="9">
        <v>5</v>
      </c>
      <c r="I303" s="9">
        <v>8.91</v>
      </c>
      <c r="J303" s="9">
        <v>10.87</v>
      </c>
      <c r="K303" s="9">
        <v>72.44</v>
      </c>
      <c r="L303" s="9">
        <v>89.35</v>
      </c>
      <c r="M303" s="10">
        <v>3.5</v>
      </c>
    </row>
    <row r="304" spans="1:13" ht="16.5" thickBot="1">
      <c r="A304" s="38"/>
      <c r="B304" s="22" t="s">
        <v>98</v>
      </c>
      <c r="C304" s="9">
        <v>150</v>
      </c>
      <c r="D304" s="9">
        <v>200</v>
      </c>
      <c r="E304" s="9">
        <v>8.37</v>
      </c>
      <c r="F304" s="9">
        <v>15.28</v>
      </c>
      <c r="G304" s="9">
        <v>4.2</v>
      </c>
      <c r="H304" s="9">
        <v>5.71</v>
      </c>
      <c r="I304" s="9">
        <v>20.82</v>
      </c>
      <c r="J304" s="9">
        <v>26.72</v>
      </c>
      <c r="K304" s="9">
        <v>149.37</v>
      </c>
      <c r="L304" s="9">
        <v>180.56</v>
      </c>
      <c r="M304" s="10">
        <v>6.9</v>
      </c>
    </row>
    <row r="305" spans="1:13" ht="16.5" thickBot="1">
      <c r="A305" s="38"/>
      <c r="B305" s="22" t="s">
        <v>99</v>
      </c>
      <c r="C305" s="9">
        <v>140</v>
      </c>
      <c r="D305" s="9">
        <v>170</v>
      </c>
      <c r="E305" s="9">
        <v>2.42</v>
      </c>
      <c r="F305" s="9">
        <v>3.24</v>
      </c>
      <c r="G305" s="9">
        <v>3.31</v>
      </c>
      <c r="H305" s="9">
        <v>4.12</v>
      </c>
      <c r="I305" s="9">
        <v>27.3</v>
      </c>
      <c r="J305" s="9">
        <v>32.8</v>
      </c>
      <c r="K305" s="9">
        <v>123.5</v>
      </c>
      <c r="L305" s="9">
        <v>162.4</v>
      </c>
      <c r="M305" s="10"/>
    </row>
    <row r="306" spans="1:13" ht="16.5" thickBot="1">
      <c r="A306" s="38"/>
      <c r="B306" s="22" t="s">
        <v>100</v>
      </c>
      <c r="C306" s="9">
        <v>60</v>
      </c>
      <c r="D306" s="9">
        <v>80</v>
      </c>
      <c r="E306" s="9">
        <v>12.7</v>
      </c>
      <c r="F306" s="9">
        <v>16.91</v>
      </c>
      <c r="G306" s="9">
        <v>10.82</v>
      </c>
      <c r="H306" s="9">
        <v>13.78</v>
      </c>
      <c r="I306" s="9">
        <v>7.91</v>
      </c>
      <c r="J306" s="9">
        <v>10.59</v>
      </c>
      <c r="K306" s="9">
        <v>179.12</v>
      </c>
      <c r="L306" s="9">
        <v>233.2</v>
      </c>
      <c r="M306" s="10">
        <v>0.5</v>
      </c>
    </row>
    <row r="307" spans="1:13" ht="16.5" thickBot="1">
      <c r="A307" s="37"/>
      <c r="B307" s="22" t="s">
        <v>79</v>
      </c>
      <c r="C307" s="9">
        <v>150</v>
      </c>
      <c r="D307" s="9">
        <v>200</v>
      </c>
      <c r="E307" s="9"/>
      <c r="F307" s="9"/>
      <c r="G307" s="9"/>
      <c r="H307" s="9"/>
      <c r="I307" s="9">
        <v>20</v>
      </c>
      <c r="J307" s="9">
        <v>26</v>
      </c>
      <c r="K307" s="9">
        <v>78</v>
      </c>
      <c r="L307" s="9">
        <v>105</v>
      </c>
      <c r="M307" s="10">
        <v>25</v>
      </c>
    </row>
    <row r="308" spans="1:13" ht="16.5" thickBot="1">
      <c r="A308" s="10"/>
      <c r="B308" s="22" t="s">
        <v>31</v>
      </c>
      <c r="C308" s="9">
        <v>30</v>
      </c>
      <c r="D308" s="9">
        <v>40</v>
      </c>
      <c r="E308" s="9">
        <v>2.28</v>
      </c>
      <c r="F308" s="9">
        <v>3.04</v>
      </c>
      <c r="G308" s="9">
        <v>0.27</v>
      </c>
      <c r="H308" s="9">
        <v>0.36</v>
      </c>
      <c r="I308" s="9">
        <v>14.9</v>
      </c>
      <c r="J308" s="9">
        <v>19.8</v>
      </c>
      <c r="K308" s="9">
        <v>67.8</v>
      </c>
      <c r="L308" s="9">
        <v>90.4</v>
      </c>
      <c r="M308" s="10"/>
    </row>
    <row r="309" spans="1:13" ht="16.5" thickBot="1">
      <c r="A309" s="36" t="s">
        <v>8</v>
      </c>
      <c r="B309" s="17" t="s">
        <v>6</v>
      </c>
      <c r="C309" s="11"/>
      <c r="D309" s="11"/>
      <c r="E309" s="11">
        <f aca="true" t="shared" si="35" ref="E309:L309">E308+E307+E306+E305+E304+E303</f>
        <v>26.419999999999995</v>
      </c>
      <c r="F309" s="11">
        <f t="shared" si="35"/>
        <v>39.25</v>
      </c>
      <c r="G309" s="11">
        <f t="shared" si="35"/>
        <v>22.6</v>
      </c>
      <c r="H309" s="11">
        <f t="shared" si="35"/>
        <v>28.97</v>
      </c>
      <c r="I309" s="11">
        <f t="shared" si="35"/>
        <v>99.84</v>
      </c>
      <c r="J309" s="11">
        <f t="shared" si="35"/>
        <v>126.78</v>
      </c>
      <c r="K309" s="11">
        <f t="shared" si="35"/>
        <v>670.23</v>
      </c>
      <c r="L309" s="11">
        <f t="shared" si="35"/>
        <v>860.91</v>
      </c>
      <c r="M309" s="1">
        <f>SUM(M303:M308)</f>
        <v>35.9</v>
      </c>
    </row>
    <row r="310" spans="1:13" ht="16.5" thickBot="1">
      <c r="A310" s="37"/>
      <c r="B310" s="19" t="s">
        <v>27</v>
      </c>
      <c r="C310" s="9">
        <v>150</v>
      </c>
      <c r="D310" s="9">
        <v>200</v>
      </c>
      <c r="E310" s="9"/>
      <c r="F310" s="9"/>
      <c r="G310" s="9"/>
      <c r="H310" s="9"/>
      <c r="I310" s="9">
        <v>11.99</v>
      </c>
      <c r="J310" s="9">
        <v>14.98</v>
      </c>
      <c r="K310" s="9">
        <v>44.88</v>
      </c>
      <c r="L310" s="9">
        <v>56.1</v>
      </c>
      <c r="M310" s="10"/>
    </row>
    <row r="311" spans="1:13" ht="15.75">
      <c r="A311" s="10"/>
      <c r="B311" s="16" t="s">
        <v>103</v>
      </c>
      <c r="C311" s="9">
        <v>50</v>
      </c>
      <c r="D311" s="9">
        <v>70</v>
      </c>
      <c r="E311" s="9">
        <v>2.84</v>
      </c>
      <c r="F311" s="9">
        <v>3.95</v>
      </c>
      <c r="G311" s="9">
        <v>3.96</v>
      </c>
      <c r="H311" s="9">
        <v>5.76</v>
      </c>
      <c r="I311" s="9">
        <v>21.3</v>
      </c>
      <c r="J311" s="9">
        <v>34.5</v>
      </c>
      <c r="K311" s="9">
        <v>135.2</v>
      </c>
      <c r="L311" s="9">
        <v>183.4</v>
      </c>
      <c r="M311" s="10">
        <v>0.11</v>
      </c>
    </row>
    <row r="312" spans="1:13" ht="16.5" thickBot="1">
      <c r="A312" s="36" t="s">
        <v>9</v>
      </c>
      <c r="B312" s="17" t="s">
        <v>6</v>
      </c>
      <c r="C312" s="11"/>
      <c r="D312" s="11"/>
      <c r="E312" s="11">
        <f aca="true" t="shared" si="36" ref="E312:L312">E311+E310</f>
        <v>2.84</v>
      </c>
      <c r="F312" s="11">
        <f t="shared" si="36"/>
        <v>3.95</v>
      </c>
      <c r="G312" s="11">
        <f t="shared" si="36"/>
        <v>3.96</v>
      </c>
      <c r="H312" s="11">
        <f t="shared" si="36"/>
        <v>5.76</v>
      </c>
      <c r="I312" s="11">
        <f t="shared" si="36"/>
        <v>33.29</v>
      </c>
      <c r="J312" s="11">
        <f t="shared" si="36"/>
        <v>49.480000000000004</v>
      </c>
      <c r="K312" s="11">
        <f t="shared" si="36"/>
        <v>180.07999999999998</v>
      </c>
      <c r="L312" s="11">
        <f t="shared" si="36"/>
        <v>239.5</v>
      </c>
      <c r="M312" s="1">
        <f>SUM(M310:M311)</f>
        <v>0.11</v>
      </c>
    </row>
    <row r="313" spans="1:13" ht="16.5" thickBot="1">
      <c r="A313" s="38"/>
      <c r="B313" s="19" t="s">
        <v>102</v>
      </c>
      <c r="C313" s="9">
        <v>200</v>
      </c>
      <c r="D313" s="9">
        <v>250</v>
      </c>
      <c r="E313" s="9">
        <v>10.34</v>
      </c>
      <c r="F313" s="9">
        <v>12.3</v>
      </c>
      <c r="G313" s="9">
        <v>8.3</v>
      </c>
      <c r="H313" s="9">
        <v>10.92</v>
      </c>
      <c r="I313" s="9">
        <v>25.6</v>
      </c>
      <c r="J313" s="9">
        <v>27</v>
      </c>
      <c r="K313" s="9">
        <v>226.28</v>
      </c>
      <c r="L313" s="9">
        <v>265.01</v>
      </c>
      <c r="M313" s="10">
        <v>30.9</v>
      </c>
    </row>
    <row r="314" spans="1:13" ht="16.5" thickBot="1">
      <c r="A314" s="38"/>
      <c r="B314" s="22" t="s">
        <v>27</v>
      </c>
      <c r="C314" s="9">
        <v>150</v>
      </c>
      <c r="D314" s="9">
        <v>200</v>
      </c>
      <c r="E314" s="9"/>
      <c r="F314" s="9"/>
      <c r="G314" s="9"/>
      <c r="H314" s="9"/>
      <c r="I314" s="9">
        <v>11.99</v>
      </c>
      <c r="J314" s="9">
        <v>14.98</v>
      </c>
      <c r="K314" s="9">
        <v>44.88</v>
      </c>
      <c r="L314" s="9">
        <v>56.1</v>
      </c>
      <c r="M314" s="10"/>
    </row>
    <row r="315" spans="1:13" ht="16.5" thickBot="1">
      <c r="A315" s="37"/>
      <c r="B315" s="22" t="s">
        <v>31</v>
      </c>
      <c r="C315" s="9">
        <v>30</v>
      </c>
      <c r="D315" s="9">
        <v>40</v>
      </c>
      <c r="E315" s="9">
        <v>2.28</v>
      </c>
      <c r="F315" s="9">
        <v>3.04</v>
      </c>
      <c r="G315" s="9">
        <v>0.27</v>
      </c>
      <c r="H315" s="9">
        <v>0.36</v>
      </c>
      <c r="I315" s="9">
        <v>14.9</v>
      </c>
      <c r="J315" s="9">
        <v>19.8</v>
      </c>
      <c r="K315" s="9">
        <v>67.8</v>
      </c>
      <c r="L315" s="9">
        <v>90.4</v>
      </c>
      <c r="M315" s="10"/>
    </row>
    <row r="316" spans="1:13" ht="16.5" thickBot="1">
      <c r="A316" s="10"/>
      <c r="B316" s="20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10"/>
    </row>
    <row r="317" spans="1:13" ht="15.75">
      <c r="A317" s="10"/>
      <c r="B317" s="1" t="s">
        <v>6</v>
      </c>
      <c r="C317" s="1"/>
      <c r="D317" s="1"/>
      <c r="E317" s="1">
        <f aca="true" t="shared" si="37" ref="E317:L317">E316+E315+E314+E313</f>
        <v>12.62</v>
      </c>
      <c r="F317" s="1">
        <f t="shared" si="37"/>
        <v>15.34</v>
      </c>
      <c r="G317" s="1">
        <f t="shared" si="37"/>
        <v>8.57</v>
      </c>
      <c r="H317" s="1">
        <f t="shared" si="37"/>
        <v>11.28</v>
      </c>
      <c r="I317" s="1">
        <f t="shared" si="37"/>
        <v>52.49</v>
      </c>
      <c r="J317" s="1">
        <f t="shared" si="37"/>
        <v>61.78</v>
      </c>
      <c r="K317" s="1">
        <f t="shared" si="37"/>
        <v>338.96000000000004</v>
      </c>
      <c r="L317" s="1">
        <f t="shared" si="37"/>
        <v>411.51</v>
      </c>
      <c r="M317" s="1">
        <v>20.9</v>
      </c>
    </row>
    <row r="318" spans="1:13" ht="15.7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</row>
    <row r="319" spans="1:13" ht="15.75">
      <c r="A319" s="10"/>
      <c r="B319" s="1" t="s">
        <v>32</v>
      </c>
      <c r="C319" s="11"/>
      <c r="D319" s="11"/>
      <c r="E319" s="11">
        <f aca="true" t="shared" si="38" ref="E319:L319">E317+E312+E309+E302</f>
        <v>50.949999999999996</v>
      </c>
      <c r="F319" s="11">
        <f t="shared" si="38"/>
        <v>70.42</v>
      </c>
      <c r="G319" s="11">
        <f t="shared" si="38"/>
        <v>50.69</v>
      </c>
      <c r="H319" s="11">
        <f t="shared" si="38"/>
        <v>65.88</v>
      </c>
      <c r="I319" s="11">
        <f t="shared" si="38"/>
        <v>235.66</v>
      </c>
      <c r="J319" s="11">
        <f t="shared" si="38"/>
        <v>301.86</v>
      </c>
      <c r="K319" s="11">
        <f t="shared" si="38"/>
        <v>1559.47</v>
      </c>
      <c r="L319" s="11">
        <f t="shared" si="38"/>
        <v>1989.37</v>
      </c>
      <c r="M319" s="1">
        <f>M317+M312+M309+M302</f>
        <v>58.709999999999994</v>
      </c>
    </row>
    <row r="320" spans="1:13" ht="15.75">
      <c r="A320" s="21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</row>
    <row r="321" spans="1:13" ht="15.7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9"/>
    </row>
    <row r="322" spans="1:13" ht="15.75">
      <c r="A322" s="34" t="s">
        <v>126</v>
      </c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29"/>
    </row>
    <row r="323" spans="1:13" ht="15.7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9"/>
    </row>
    <row r="324" spans="1:13" ht="15.7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9"/>
    </row>
    <row r="325" spans="1:13" ht="15.7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9"/>
    </row>
    <row r="326" spans="1:13" ht="15.7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9"/>
    </row>
    <row r="327" spans="1:13" ht="15.7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9"/>
    </row>
    <row r="328" spans="1:13" ht="15.7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9"/>
    </row>
    <row r="329" spans="1:13" ht="15.7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9"/>
    </row>
    <row r="330" spans="1:13" ht="15.7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9"/>
    </row>
    <row r="331" spans="1:13" ht="15.7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9"/>
    </row>
    <row r="332" spans="1:13" ht="15.7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9"/>
    </row>
    <row r="333" spans="1:13" ht="22.5" customHeight="1">
      <c r="A333" s="51" t="s">
        <v>104</v>
      </c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9"/>
    </row>
    <row r="334" spans="1:13" ht="15.75">
      <c r="A334" s="52"/>
      <c r="B334" s="51" t="s">
        <v>0</v>
      </c>
      <c r="C334" s="42" t="s">
        <v>1</v>
      </c>
      <c r="D334" s="43"/>
      <c r="E334" s="45" t="s">
        <v>2</v>
      </c>
      <c r="F334" s="46"/>
      <c r="G334" s="46"/>
      <c r="H334" s="46"/>
      <c r="I334" s="47"/>
      <c r="J334" s="6"/>
      <c r="K334" s="44" t="s">
        <v>19</v>
      </c>
      <c r="L334" s="44" t="s">
        <v>20</v>
      </c>
      <c r="M334" s="6"/>
    </row>
    <row r="335" spans="1:13" ht="42.75" customHeight="1" thickBot="1">
      <c r="A335" s="51" t="s">
        <v>122</v>
      </c>
      <c r="B335" s="52"/>
      <c r="C335" s="7" t="s">
        <v>11</v>
      </c>
      <c r="D335" s="8" t="s">
        <v>12</v>
      </c>
      <c r="E335" s="8" t="s">
        <v>13</v>
      </c>
      <c r="F335" s="8" t="s">
        <v>14</v>
      </c>
      <c r="G335" s="8" t="s">
        <v>15</v>
      </c>
      <c r="H335" s="8" t="s">
        <v>16</v>
      </c>
      <c r="I335" s="8" t="s">
        <v>17</v>
      </c>
      <c r="J335" s="8" t="s">
        <v>18</v>
      </c>
      <c r="K335" s="44"/>
      <c r="L335" s="44"/>
      <c r="M335" s="9" t="s">
        <v>3</v>
      </c>
    </row>
    <row r="336" spans="1:13" ht="16.5" thickBot="1">
      <c r="A336" s="53"/>
      <c r="B336" s="19" t="s">
        <v>105</v>
      </c>
      <c r="C336" s="9">
        <v>100</v>
      </c>
      <c r="D336" s="9">
        <v>170</v>
      </c>
      <c r="E336" s="9">
        <v>10.56</v>
      </c>
      <c r="F336" s="9">
        <v>28.98</v>
      </c>
      <c r="G336" s="9">
        <v>10.58</v>
      </c>
      <c r="H336" s="9">
        <v>14.09</v>
      </c>
      <c r="I336" s="9">
        <v>4.57</v>
      </c>
      <c r="J336" s="9">
        <v>8.22</v>
      </c>
      <c r="K336" s="9">
        <v>154.58</v>
      </c>
      <c r="L336" s="9">
        <v>215.87</v>
      </c>
      <c r="M336" s="10">
        <v>12.7</v>
      </c>
    </row>
    <row r="337" spans="1:13" ht="16.5" thickBot="1">
      <c r="A337" s="52"/>
      <c r="B337" s="19" t="s">
        <v>33</v>
      </c>
      <c r="C337" s="9">
        <v>150</v>
      </c>
      <c r="D337" s="9">
        <v>200</v>
      </c>
      <c r="E337" s="9">
        <v>0.58</v>
      </c>
      <c r="F337" s="9">
        <v>0.72</v>
      </c>
      <c r="G337" s="9">
        <v>0.68</v>
      </c>
      <c r="H337" s="9">
        <v>0.85</v>
      </c>
      <c r="I337" s="9">
        <v>12.46</v>
      </c>
      <c r="J337" s="9">
        <v>15.58</v>
      </c>
      <c r="K337" s="9">
        <v>55.12</v>
      </c>
      <c r="L337" s="9">
        <v>68.9</v>
      </c>
      <c r="M337" s="10">
        <v>0.1</v>
      </c>
    </row>
    <row r="338" spans="1:13" ht="16.5" thickBot="1">
      <c r="A338" s="10"/>
      <c r="B338" s="22" t="s">
        <v>64</v>
      </c>
      <c r="C338" s="9">
        <v>40</v>
      </c>
      <c r="D338" s="9">
        <v>50</v>
      </c>
      <c r="E338" s="9">
        <v>2.33</v>
      </c>
      <c r="F338" s="9">
        <v>3.1</v>
      </c>
      <c r="G338" s="9">
        <v>6.94</v>
      </c>
      <c r="H338" s="9">
        <v>8.7</v>
      </c>
      <c r="I338" s="9">
        <v>14.91</v>
      </c>
      <c r="J338" s="9">
        <v>19.88</v>
      </c>
      <c r="K338" s="9">
        <v>127.64</v>
      </c>
      <c r="L338" s="9">
        <v>165.2</v>
      </c>
      <c r="M338" s="10"/>
    </row>
    <row r="339" spans="1:13" ht="16.5" thickBot="1">
      <c r="A339" s="36" t="s">
        <v>7</v>
      </c>
      <c r="B339" s="17" t="s">
        <v>6</v>
      </c>
      <c r="C339" s="11"/>
      <c r="D339" s="11"/>
      <c r="E339" s="11">
        <f aca="true" t="shared" si="39" ref="E339:L339">E338+E337+E336</f>
        <v>13.47</v>
      </c>
      <c r="F339" s="11">
        <f t="shared" si="39"/>
        <v>32.8</v>
      </c>
      <c r="G339" s="11">
        <f t="shared" si="39"/>
        <v>18.2</v>
      </c>
      <c r="H339" s="11">
        <f t="shared" si="39"/>
        <v>23.64</v>
      </c>
      <c r="I339" s="11">
        <f t="shared" si="39"/>
        <v>31.94</v>
      </c>
      <c r="J339" s="11">
        <f t="shared" si="39"/>
        <v>43.68</v>
      </c>
      <c r="K339" s="11">
        <f t="shared" si="39"/>
        <v>337.34000000000003</v>
      </c>
      <c r="L339" s="11">
        <f t="shared" si="39"/>
        <v>449.97</v>
      </c>
      <c r="M339" s="1">
        <f>SUM(M336:M338)</f>
        <v>12.799999999999999</v>
      </c>
    </row>
    <row r="340" spans="1:13" ht="16.5" thickBot="1">
      <c r="A340" s="38"/>
      <c r="B340" s="19" t="s">
        <v>108</v>
      </c>
      <c r="C340" s="9">
        <v>40</v>
      </c>
      <c r="D340" s="9">
        <v>60</v>
      </c>
      <c r="E340" s="9">
        <v>0.15</v>
      </c>
      <c r="F340" s="9">
        <v>0.2</v>
      </c>
      <c r="G340" s="9"/>
      <c r="H340" s="9"/>
      <c r="I340" s="9">
        <v>0.6</v>
      </c>
      <c r="J340" s="9">
        <v>0.84</v>
      </c>
      <c r="K340" s="9">
        <v>8.2</v>
      </c>
      <c r="L340" s="9">
        <v>10.6</v>
      </c>
      <c r="M340" s="10"/>
    </row>
    <row r="341" spans="1:13" ht="16.5" thickBot="1">
      <c r="A341" s="38"/>
      <c r="B341" s="22" t="s">
        <v>106</v>
      </c>
      <c r="C341" s="9">
        <v>150</v>
      </c>
      <c r="D341" s="9">
        <v>200</v>
      </c>
      <c r="E341" s="9">
        <v>7.29</v>
      </c>
      <c r="F341" s="9">
        <v>14.32</v>
      </c>
      <c r="G341" s="9">
        <v>4.14</v>
      </c>
      <c r="H341" s="9">
        <v>5.66</v>
      </c>
      <c r="I341" s="9">
        <v>13.53</v>
      </c>
      <c r="J341" s="9">
        <v>18.63</v>
      </c>
      <c r="K341" s="9">
        <v>117.23</v>
      </c>
      <c r="L341" s="9">
        <v>158.81</v>
      </c>
      <c r="M341" s="10">
        <v>6.9</v>
      </c>
    </row>
    <row r="342" spans="1:13" ht="32.25" thickBot="1">
      <c r="A342" s="38"/>
      <c r="B342" s="22" t="s">
        <v>107</v>
      </c>
      <c r="C342" s="9">
        <v>150</v>
      </c>
      <c r="D342" s="9">
        <v>200</v>
      </c>
      <c r="E342" s="9">
        <v>17.64</v>
      </c>
      <c r="F342" s="9">
        <v>23.92</v>
      </c>
      <c r="G342" s="9">
        <v>17.64</v>
      </c>
      <c r="H342" s="9">
        <v>23.19</v>
      </c>
      <c r="I342" s="9">
        <v>30.99</v>
      </c>
      <c r="J342" s="9">
        <v>46.33</v>
      </c>
      <c r="K342" s="9">
        <v>345.5</v>
      </c>
      <c r="L342" s="9">
        <v>481.46</v>
      </c>
      <c r="M342" s="10">
        <v>0.9</v>
      </c>
    </row>
    <row r="343" spans="1:13" ht="16.5" thickBot="1">
      <c r="A343" s="38"/>
      <c r="B343" s="22" t="s">
        <v>109</v>
      </c>
      <c r="C343" s="9">
        <v>150</v>
      </c>
      <c r="D343" s="9">
        <v>20</v>
      </c>
      <c r="E343" s="9">
        <v>0.14</v>
      </c>
      <c r="F343" s="9">
        <v>0.18</v>
      </c>
      <c r="G343" s="9"/>
      <c r="H343" s="9"/>
      <c r="I343" s="9">
        <v>17.65</v>
      </c>
      <c r="J343" s="9">
        <v>22.06</v>
      </c>
      <c r="K343" s="9">
        <v>66.96</v>
      </c>
      <c r="L343" s="9">
        <v>83.7</v>
      </c>
      <c r="M343" s="10">
        <v>20</v>
      </c>
    </row>
    <row r="344" spans="1:13" ht="16.5" thickBot="1">
      <c r="A344" s="37"/>
      <c r="B344" s="22" t="s">
        <v>31</v>
      </c>
      <c r="C344" s="9">
        <v>30</v>
      </c>
      <c r="D344" s="9">
        <v>40</v>
      </c>
      <c r="E344" s="9">
        <v>2.28</v>
      </c>
      <c r="F344" s="9">
        <v>3.04</v>
      </c>
      <c r="G344" s="9">
        <v>0.27</v>
      </c>
      <c r="H344" s="9">
        <v>0.36</v>
      </c>
      <c r="I344" s="9">
        <v>14.9</v>
      </c>
      <c r="J344" s="9">
        <v>19.8</v>
      </c>
      <c r="K344" s="9">
        <v>67.8</v>
      </c>
      <c r="L344" s="9">
        <v>90.4</v>
      </c>
      <c r="M344" s="10"/>
    </row>
    <row r="345" spans="1:13" ht="16.5" thickBot="1">
      <c r="A345" s="10"/>
      <c r="B345" s="20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10"/>
    </row>
    <row r="346" spans="1:13" ht="16.5" thickBot="1">
      <c r="A346" s="36" t="s">
        <v>8</v>
      </c>
      <c r="B346" s="1" t="s">
        <v>6</v>
      </c>
      <c r="C346" s="11"/>
      <c r="D346" s="11"/>
      <c r="E346" s="11">
        <f aca="true" t="shared" si="40" ref="E346:L346">E345+E344+E343+E342+E341+E340</f>
        <v>27.5</v>
      </c>
      <c r="F346" s="11">
        <f t="shared" si="40"/>
        <v>41.660000000000004</v>
      </c>
      <c r="G346" s="11">
        <f t="shared" si="40"/>
        <v>22.05</v>
      </c>
      <c r="H346" s="11">
        <f t="shared" si="40"/>
        <v>29.21</v>
      </c>
      <c r="I346" s="11">
        <f t="shared" si="40"/>
        <v>77.66999999999999</v>
      </c>
      <c r="J346" s="11">
        <f t="shared" si="40"/>
        <v>107.66</v>
      </c>
      <c r="K346" s="11">
        <f t="shared" si="40"/>
        <v>605.69</v>
      </c>
      <c r="L346" s="11">
        <f t="shared" si="40"/>
        <v>824.9699999999999</v>
      </c>
      <c r="M346" s="1">
        <f>SUM(M340:M345)</f>
        <v>27.8</v>
      </c>
    </row>
    <row r="347" spans="1:13" ht="16.5" thickBot="1">
      <c r="A347" s="37"/>
      <c r="B347" s="12" t="s">
        <v>27</v>
      </c>
      <c r="C347" s="9">
        <v>150</v>
      </c>
      <c r="D347" s="9">
        <v>200</v>
      </c>
      <c r="E347" s="9"/>
      <c r="F347" s="9"/>
      <c r="G347" s="9"/>
      <c r="H347" s="9"/>
      <c r="I347" s="9">
        <v>11.99</v>
      </c>
      <c r="J347" s="9">
        <v>14.98</v>
      </c>
      <c r="K347" s="9">
        <v>44.88</v>
      </c>
      <c r="L347" s="9">
        <v>56.1</v>
      </c>
      <c r="M347" s="10"/>
    </row>
    <row r="348" spans="1:13" ht="15.75">
      <c r="A348" s="10"/>
      <c r="B348" s="10" t="s">
        <v>111</v>
      </c>
      <c r="C348" s="9">
        <v>50</v>
      </c>
      <c r="D348" s="9">
        <v>70</v>
      </c>
      <c r="E348" s="9">
        <v>3.03</v>
      </c>
      <c r="F348" s="9">
        <v>4.73</v>
      </c>
      <c r="G348" s="9">
        <v>4.38</v>
      </c>
      <c r="H348" s="9">
        <v>6.5</v>
      </c>
      <c r="I348" s="9">
        <v>23.29</v>
      </c>
      <c r="J348" s="9">
        <v>35.61</v>
      </c>
      <c r="K348" s="9">
        <v>138.65</v>
      </c>
      <c r="L348" s="9">
        <v>210.81</v>
      </c>
      <c r="M348" s="10">
        <v>0.18</v>
      </c>
    </row>
    <row r="349" spans="1:13" ht="16.5" thickBot="1">
      <c r="A349" s="36" t="s">
        <v>9</v>
      </c>
      <c r="B349" s="1" t="s">
        <v>6</v>
      </c>
      <c r="C349" s="11"/>
      <c r="D349" s="11"/>
      <c r="E349" s="11">
        <f aca="true" t="shared" si="41" ref="E349:L349">E348+E347</f>
        <v>3.03</v>
      </c>
      <c r="F349" s="11">
        <f t="shared" si="41"/>
        <v>4.73</v>
      </c>
      <c r="G349" s="11">
        <f t="shared" si="41"/>
        <v>4.38</v>
      </c>
      <c r="H349" s="11">
        <f t="shared" si="41"/>
        <v>6.5</v>
      </c>
      <c r="I349" s="11">
        <f t="shared" si="41"/>
        <v>35.28</v>
      </c>
      <c r="J349" s="11">
        <f t="shared" si="41"/>
        <v>50.59</v>
      </c>
      <c r="K349" s="11">
        <f t="shared" si="41"/>
        <v>183.53</v>
      </c>
      <c r="L349" s="11">
        <f t="shared" si="41"/>
        <v>266.91</v>
      </c>
      <c r="M349" s="1">
        <f>SUM(M347:M348)</f>
        <v>0.18</v>
      </c>
    </row>
    <row r="350" spans="1:13" ht="16.5" thickBot="1">
      <c r="A350" s="38"/>
      <c r="B350" s="12" t="s">
        <v>110</v>
      </c>
      <c r="C350" s="9">
        <v>200</v>
      </c>
      <c r="D350" s="9">
        <v>250</v>
      </c>
      <c r="E350" s="9">
        <v>6.53</v>
      </c>
      <c r="F350" s="9">
        <v>9.09</v>
      </c>
      <c r="G350" s="9">
        <v>9.22</v>
      </c>
      <c r="H350" s="9">
        <v>12.94</v>
      </c>
      <c r="I350" s="9">
        <v>31.32</v>
      </c>
      <c r="J350" s="9">
        <v>39.26</v>
      </c>
      <c r="K350" s="9">
        <v>226.56</v>
      </c>
      <c r="L350" s="9">
        <v>301.86</v>
      </c>
      <c r="M350" s="10"/>
    </row>
    <row r="351" spans="1:13" ht="16.5" thickBot="1">
      <c r="A351" s="38"/>
      <c r="B351" s="20" t="s">
        <v>27</v>
      </c>
      <c r="C351" s="9">
        <v>150</v>
      </c>
      <c r="D351" s="9">
        <v>200</v>
      </c>
      <c r="E351" s="9"/>
      <c r="F351" s="9"/>
      <c r="G351" s="9"/>
      <c r="H351" s="9"/>
      <c r="I351" s="9">
        <v>11.99</v>
      </c>
      <c r="J351" s="9">
        <v>14.98</v>
      </c>
      <c r="K351" s="9">
        <v>44.88</v>
      </c>
      <c r="L351" s="9">
        <v>56.1</v>
      </c>
      <c r="M351" s="10"/>
    </row>
    <row r="352" spans="1:13" ht="16.5" thickBot="1">
      <c r="A352" s="37"/>
      <c r="B352" s="20" t="s">
        <v>31</v>
      </c>
      <c r="C352" s="9">
        <v>30</v>
      </c>
      <c r="D352" s="9">
        <v>40</v>
      </c>
      <c r="E352" s="9">
        <v>2.28</v>
      </c>
      <c r="F352" s="9">
        <v>3.04</v>
      </c>
      <c r="G352" s="9">
        <v>0.27</v>
      </c>
      <c r="H352" s="9">
        <v>0.36</v>
      </c>
      <c r="I352" s="9">
        <v>14.9</v>
      </c>
      <c r="J352" s="9">
        <v>19.8</v>
      </c>
      <c r="K352" s="9">
        <v>67.8</v>
      </c>
      <c r="L352" s="9">
        <v>90.4</v>
      </c>
      <c r="M352" s="10"/>
    </row>
    <row r="353" spans="1:13" ht="16.5" thickBot="1">
      <c r="A353" s="10"/>
      <c r="B353" s="20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10"/>
    </row>
    <row r="354" spans="1:13" ht="15.75">
      <c r="A354" s="10"/>
      <c r="B354" s="1" t="s">
        <v>6</v>
      </c>
      <c r="C354" s="1"/>
      <c r="D354" s="1"/>
      <c r="E354" s="1">
        <f aca="true" t="shared" si="42" ref="E354:L354">E353+E352+E351+E350</f>
        <v>8.81</v>
      </c>
      <c r="F354" s="1">
        <f t="shared" si="42"/>
        <v>12.129999999999999</v>
      </c>
      <c r="G354" s="1">
        <f t="shared" si="42"/>
        <v>9.49</v>
      </c>
      <c r="H354" s="1">
        <f t="shared" si="42"/>
        <v>13.299999999999999</v>
      </c>
      <c r="I354" s="1">
        <f t="shared" si="42"/>
        <v>58.21</v>
      </c>
      <c r="J354" s="1">
        <f t="shared" si="42"/>
        <v>74.03999999999999</v>
      </c>
      <c r="K354" s="1">
        <f t="shared" si="42"/>
        <v>339.24</v>
      </c>
      <c r="L354" s="1">
        <f t="shared" si="42"/>
        <v>448.36</v>
      </c>
      <c r="M354" s="1">
        <v>20.9</v>
      </c>
    </row>
    <row r="355" spans="1:13" ht="15.7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</row>
    <row r="356" spans="1:13" ht="15.75">
      <c r="A356" s="10"/>
      <c r="B356" s="1" t="s">
        <v>32</v>
      </c>
      <c r="C356" s="11"/>
      <c r="D356" s="11"/>
      <c r="E356" s="11">
        <f aca="true" t="shared" si="43" ref="E356:L356">E354+E349+E346+E339</f>
        <v>52.81</v>
      </c>
      <c r="F356" s="11">
        <f t="shared" si="43"/>
        <v>91.32</v>
      </c>
      <c r="G356" s="11">
        <f t="shared" si="43"/>
        <v>54.120000000000005</v>
      </c>
      <c r="H356" s="11">
        <f t="shared" si="43"/>
        <v>72.65</v>
      </c>
      <c r="I356" s="11">
        <f t="shared" si="43"/>
        <v>203.1</v>
      </c>
      <c r="J356" s="11">
        <f t="shared" si="43"/>
        <v>275.96999999999997</v>
      </c>
      <c r="K356" s="11">
        <f t="shared" si="43"/>
        <v>1465.8000000000002</v>
      </c>
      <c r="L356" s="11">
        <f t="shared" si="43"/>
        <v>1990.2099999999998</v>
      </c>
      <c r="M356" s="1">
        <f>M354+M349+M346+M339</f>
        <v>61.67999999999999</v>
      </c>
    </row>
    <row r="357" spans="1:13" ht="15.75">
      <c r="A357" s="21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</row>
    <row r="358" spans="1:13" ht="15.7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9"/>
    </row>
    <row r="359" spans="1:13" ht="15.75">
      <c r="A359" s="34" t="s">
        <v>126</v>
      </c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29"/>
    </row>
    <row r="360" spans="1:13" ht="15.7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9"/>
    </row>
    <row r="361" spans="1:13" ht="15.7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9"/>
    </row>
    <row r="362" spans="1:13" ht="15.7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9"/>
    </row>
    <row r="363" spans="1:13" ht="15.7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9"/>
    </row>
    <row r="364" spans="1:13" ht="15.7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9"/>
    </row>
    <row r="365" spans="1:13" ht="15.7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9"/>
    </row>
    <row r="366" spans="1:13" ht="15.7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9"/>
    </row>
    <row r="367" spans="1:13" ht="15.7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9"/>
    </row>
    <row r="368" spans="1:13" ht="15.7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9"/>
    </row>
    <row r="369" spans="1:13" ht="15.7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9"/>
    </row>
    <row r="370" spans="1:13" ht="21.75" customHeight="1">
      <c r="A370" s="51" t="s">
        <v>112</v>
      </c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9"/>
    </row>
    <row r="371" spans="1:13" ht="15.75">
      <c r="A371" s="52"/>
      <c r="B371" s="51" t="s">
        <v>0</v>
      </c>
      <c r="C371" s="42" t="s">
        <v>1</v>
      </c>
      <c r="D371" s="43"/>
      <c r="E371" s="45" t="s">
        <v>2</v>
      </c>
      <c r="F371" s="46"/>
      <c r="G371" s="46"/>
      <c r="H371" s="46"/>
      <c r="I371" s="47"/>
      <c r="J371" s="6"/>
      <c r="K371" s="44" t="s">
        <v>19</v>
      </c>
      <c r="L371" s="44" t="s">
        <v>20</v>
      </c>
      <c r="M371" s="6"/>
    </row>
    <row r="372" spans="1:13" ht="32.25" thickBot="1">
      <c r="A372" s="51" t="s">
        <v>122</v>
      </c>
      <c r="B372" s="52"/>
      <c r="C372" s="7" t="s">
        <v>11</v>
      </c>
      <c r="D372" s="8" t="s">
        <v>12</v>
      </c>
      <c r="E372" s="8" t="s">
        <v>13</v>
      </c>
      <c r="F372" s="8" t="s">
        <v>14</v>
      </c>
      <c r="G372" s="8" t="s">
        <v>15</v>
      </c>
      <c r="H372" s="8" t="s">
        <v>16</v>
      </c>
      <c r="I372" s="8" t="s">
        <v>17</v>
      </c>
      <c r="J372" s="8" t="s">
        <v>18</v>
      </c>
      <c r="K372" s="44"/>
      <c r="L372" s="44"/>
      <c r="M372" s="9" t="s">
        <v>3</v>
      </c>
    </row>
    <row r="373" spans="1:13" ht="16.5" thickBot="1">
      <c r="A373" s="53"/>
      <c r="B373" s="19" t="s">
        <v>113</v>
      </c>
      <c r="C373" s="9">
        <v>100</v>
      </c>
      <c r="D373" s="9">
        <v>170</v>
      </c>
      <c r="E373" s="9">
        <v>6.22</v>
      </c>
      <c r="F373" s="9">
        <v>8.13</v>
      </c>
      <c r="G373" s="9">
        <v>8.42</v>
      </c>
      <c r="H373" s="9">
        <v>10.92</v>
      </c>
      <c r="I373" s="9">
        <v>25.82</v>
      </c>
      <c r="J373" s="9">
        <v>32.31</v>
      </c>
      <c r="K373" s="9">
        <v>196.88</v>
      </c>
      <c r="L373" s="9">
        <v>255.15</v>
      </c>
      <c r="M373" s="10">
        <v>1.8</v>
      </c>
    </row>
    <row r="374" spans="1:13" ht="16.5" thickBot="1">
      <c r="A374" s="52"/>
      <c r="B374" s="19" t="s">
        <v>86</v>
      </c>
      <c r="C374" s="9">
        <v>150</v>
      </c>
      <c r="D374" s="9">
        <v>200</v>
      </c>
      <c r="E374" s="9">
        <v>0.01</v>
      </c>
      <c r="F374" s="9">
        <v>0.01</v>
      </c>
      <c r="G374" s="9"/>
      <c r="H374" s="9"/>
      <c r="I374" s="9">
        <v>12.14</v>
      </c>
      <c r="J374" s="9">
        <v>15.19</v>
      </c>
      <c r="K374" s="9">
        <v>46.58</v>
      </c>
      <c r="L374" s="9">
        <v>56.31</v>
      </c>
      <c r="M374" s="10">
        <v>5.3</v>
      </c>
    </row>
    <row r="375" spans="1:13" ht="16.5" thickBot="1">
      <c r="A375" s="10"/>
      <c r="B375" s="22" t="s">
        <v>64</v>
      </c>
      <c r="C375" s="9">
        <v>40</v>
      </c>
      <c r="D375" s="9">
        <v>50</v>
      </c>
      <c r="E375" s="9">
        <v>2.33</v>
      </c>
      <c r="F375" s="9">
        <v>3.1</v>
      </c>
      <c r="G375" s="9">
        <v>6.94</v>
      </c>
      <c r="H375" s="9">
        <v>8.7</v>
      </c>
      <c r="I375" s="9">
        <v>14.91</v>
      </c>
      <c r="J375" s="9">
        <v>19.88</v>
      </c>
      <c r="K375" s="9">
        <v>127.64</v>
      </c>
      <c r="L375" s="9">
        <v>165.2</v>
      </c>
      <c r="M375" s="10"/>
    </row>
    <row r="376" spans="1:13" ht="16.5" thickBot="1">
      <c r="A376" s="36" t="s">
        <v>7</v>
      </c>
      <c r="B376" s="17" t="s">
        <v>6</v>
      </c>
      <c r="C376" s="11"/>
      <c r="D376" s="11"/>
      <c r="E376" s="11">
        <f aca="true" t="shared" si="44" ref="E376:L376">E375+E374+E373</f>
        <v>8.559999999999999</v>
      </c>
      <c r="F376" s="11">
        <f t="shared" si="44"/>
        <v>11.24</v>
      </c>
      <c r="G376" s="11">
        <f t="shared" si="44"/>
        <v>15.36</v>
      </c>
      <c r="H376" s="11">
        <f t="shared" si="44"/>
        <v>19.619999999999997</v>
      </c>
      <c r="I376" s="11">
        <f t="shared" si="44"/>
        <v>52.870000000000005</v>
      </c>
      <c r="J376" s="11">
        <f t="shared" si="44"/>
        <v>67.38</v>
      </c>
      <c r="K376" s="11">
        <f t="shared" si="44"/>
        <v>371.1</v>
      </c>
      <c r="L376" s="11">
        <f t="shared" si="44"/>
        <v>476.65999999999997</v>
      </c>
      <c r="M376" s="1">
        <f>SUM(M373:M375)</f>
        <v>7.1</v>
      </c>
    </row>
    <row r="377" spans="1:13" ht="16.5" thickBot="1">
      <c r="A377" s="38"/>
      <c r="B377" s="19" t="s">
        <v>116</v>
      </c>
      <c r="C377" s="9">
        <v>40</v>
      </c>
      <c r="D377" s="9">
        <v>60</v>
      </c>
      <c r="E377" s="9">
        <v>0.46</v>
      </c>
      <c r="F377" s="9">
        <v>0.47</v>
      </c>
      <c r="G377" s="9">
        <v>2.13</v>
      </c>
      <c r="H377" s="9">
        <v>3.13</v>
      </c>
      <c r="I377" s="9">
        <v>4.7</v>
      </c>
      <c r="J377" s="9">
        <v>4.84</v>
      </c>
      <c r="K377" s="9">
        <v>39.82</v>
      </c>
      <c r="L377" s="9">
        <v>51.02</v>
      </c>
      <c r="M377" s="10">
        <v>0.5</v>
      </c>
    </row>
    <row r="378" spans="1:13" ht="16.5" thickBot="1">
      <c r="A378" s="38"/>
      <c r="B378" s="22" t="s">
        <v>125</v>
      </c>
      <c r="C378" s="9">
        <v>150</v>
      </c>
      <c r="D378" s="9">
        <v>200</v>
      </c>
      <c r="E378" s="9">
        <v>7.06</v>
      </c>
      <c r="F378" s="9">
        <v>13.72</v>
      </c>
      <c r="G378" s="9">
        <v>4.09</v>
      </c>
      <c r="H378" s="9">
        <v>5.56</v>
      </c>
      <c r="I378" s="9">
        <v>13.99</v>
      </c>
      <c r="J378" s="9">
        <v>17.03</v>
      </c>
      <c r="K378" s="9">
        <v>116.53</v>
      </c>
      <c r="L378" s="9">
        <v>149.3</v>
      </c>
      <c r="M378" s="10">
        <v>6.9</v>
      </c>
    </row>
    <row r="379" spans="1:13" ht="16.5" thickBot="1">
      <c r="A379" s="38"/>
      <c r="B379" s="22" t="s">
        <v>114</v>
      </c>
      <c r="C379" s="9">
        <v>120</v>
      </c>
      <c r="D379" s="9">
        <v>160</v>
      </c>
      <c r="E379" s="9">
        <v>3.24</v>
      </c>
      <c r="F379" s="9">
        <v>3.69</v>
      </c>
      <c r="G379" s="9">
        <v>3.78</v>
      </c>
      <c r="H379" s="9">
        <v>4.76</v>
      </c>
      <c r="I379" s="9">
        <v>24.58</v>
      </c>
      <c r="J379" s="9">
        <v>26.28</v>
      </c>
      <c r="K379" s="9">
        <v>145.12</v>
      </c>
      <c r="L379" s="9">
        <v>158.2</v>
      </c>
      <c r="M379" s="10">
        <v>30.2</v>
      </c>
    </row>
    <row r="380" spans="1:13" ht="16.5" thickBot="1">
      <c r="A380" s="38"/>
      <c r="B380" s="22" t="s">
        <v>115</v>
      </c>
      <c r="C380" s="9">
        <v>50</v>
      </c>
      <c r="D380" s="9">
        <v>70</v>
      </c>
      <c r="E380" s="9">
        <v>9.61</v>
      </c>
      <c r="F380" s="9">
        <v>13.36</v>
      </c>
      <c r="G380" s="9">
        <v>11.25</v>
      </c>
      <c r="H380" s="9">
        <v>15.94</v>
      </c>
      <c r="I380" s="9">
        <v>3.69</v>
      </c>
      <c r="J380" s="9">
        <v>4.71</v>
      </c>
      <c r="K380" s="9">
        <v>153.62</v>
      </c>
      <c r="L380" s="9">
        <v>214.76</v>
      </c>
      <c r="M380" s="10">
        <v>0.4</v>
      </c>
    </row>
    <row r="381" spans="1:13" ht="16.5" thickBot="1">
      <c r="A381" s="37"/>
      <c r="B381" s="22" t="s">
        <v>79</v>
      </c>
      <c r="C381" s="9">
        <v>150</v>
      </c>
      <c r="D381" s="9">
        <v>200</v>
      </c>
      <c r="E381" s="9"/>
      <c r="F381" s="9"/>
      <c r="G381" s="9"/>
      <c r="H381" s="9"/>
      <c r="I381" s="9">
        <v>20</v>
      </c>
      <c r="J381" s="9">
        <v>26</v>
      </c>
      <c r="K381" s="9">
        <v>78</v>
      </c>
      <c r="L381" s="9">
        <v>105</v>
      </c>
      <c r="M381" s="10"/>
    </row>
    <row r="382" spans="1:13" ht="16.5" thickBot="1">
      <c r="A382" s="10"/>
      <c r="B382" s="22" t="s">
        <v>31</v>
      </c>
      <c r="C382" s="9">
        <v>30</v>
      </c>
      <c r="D382" s="9">
        <v>40</v>
      </c>
      <c r="E382" s="9">
        <v>2.28</v>
      </c>
      <c r="F382" s="9">
        <v>3.04</v>
      </c>
      <c r="G382" s="9">
        <v>0.27</v>
      </c>
      <c r="H382" s="9">
        <v>0.36</v>
      </c>
      <c r="I382" s="9">
        <v>14.9</v>
      </c>
      <c r="J382" s="9">
        <v>19.8</v>
      </c>
      <c r="K382" s="9">
        <v>67.8</v>
      </c>
      <c r="L382" s="9">
        <v>90.4</v>
      </c>
      <c r="M382" s="10"/>
    </row>
    <row r="383" spans="1:13" ht="16.5" thickBot="1">
      <c r="A383" s="36" t="s">
        <v>8</v>
      </c>
      <c r="B383" s="17" t="s">
        <v>6</v>
      </c>
      <c r="C383" s="11"/>
      <c r="D383" s="11"/>
      <c r="E383" s="11">
        <f aca="true" t="shared" si="45" ref="E383:L383">E382+E381+E380+E379+E378+E377</f>
        <v>22.65</v>
      </c>
      <c r="F383" s="11">
        <f t="shared" si="45"/>
        <v>34.28</v>
      </c>
      <c r="G383" s="11">
        <f t="shared" si="45"/>
        <v>21.52</v>
      </c>
      <c r="H383" s="11">
        <f t="shared" si="45"/>
        <v>29.75</v>
      </c>
      <c r="I383" s="11">
        <f t="shared" si="45"/>
        <v>81.86</v>
      </c>
      <c r="J383" s="11">
        <f t="shared" si="45"/>
        <v>98.66</v>
      </c>
      <c r="K383" s="11">
        <f t="shared" si="45"/>
        <v>600.8900000000001</v>
      </c>
      <c r="L383" s="11">
        <f t="shared" si="45"/>
        <v>768.6799999999998</v>
      </c>
      <c r="M383" s="1">
        <f>SUM(M377:M382)</f>
        <v>38</v>
      </c>
    </row>
    <row r="384" spans="1:13" ht="16.5" thickBot="1">
      <c r="A384" s="37"/>
      <c r="B384" s="19" t="s">
        <v>27</v>
      </c>
      <c r="C384" s="9">
        <v>150</v>
      </c>
      <c r="D384" s="9">
        <v>200</v>
      </c>
      <c r="E384" s="9"/>
      <c r="F384" s="9"/>
      <c r="G384" s="9"/>
      <c r="H384" s="9"/>
      <c r="I384" s="9">
        <v>11.99</v>
      </c>
      <c r="J384" s="9">
        <v>14.98</v>
      </c>
      <c r="K384" s="9">
        <v>44.88</v>
      </c>
      <c r="L384" s="9">
        <v>56.1</v>
      </c>
      <c r="M384" s="10"/>
    </row>
    <row r="385" spans="1:13" ht="15.75">
      <c r="A385" s="10"/>
      <c r="B385" s="16" t="s">
        <v>119</v>
      </c>
      <c r="C385" s="9">
        <v>50</v>
      </c>
      <c r="D385" s="9">
        <v>70</v>
      </c>
      <c r="E385" s="9">
        <v>3.092</v>
      </c>
      <c r="F385" s="9">
        <v>4.27</v>
      </c>
      <c r="G385" s="9">
        <v>3.91</v>
      </c>
      <c r="H385" s="9">
        <v>5.2</v>
      </c>
      <c r="I385" s="9">
        <v>23.2</v>
      </c>
      <c r="J385" s="9">
        <v>32.1</v>
      </c>
      <c r="K385" s="9">
        <v>134.51</v>
      </c>
      <c r="L385" s="9">
        <v>177.82</v>
      </c>
      <c r="M385" s="10"/>
    </row>
    <row r="386" spans="1:13" ht="16.5" thickBot="1">
      <c r="A386" s="36" t="s">
        <v>9</v>
      </c>
      <c r="B386" s="17" t="s">
        <v>6</v>
      </c>
      <c r="C386" s="11"/>
      <c r="D386" s="11"/>
      <c r="E386" s="11">
        <f aca="true" t="shared" si="46" ref="E386:L386">E385+E384</f>
        <v>3.092</v>
      </c>
      <c r="F386" s="11">
        <f t="shared" si="46"/>
        <v>4.27</v>
      </c>
      <c r="G386" s="11">
        <f t="shared" si="46"/>
        <v>3.91</v>
      </c>
      <c r="H386" s="11">
        <f t="shared" si="46"/>
        <v>5.2</v>
      </c>
      <c r="I386" s="11">
        <f t="shared" si="46"/>
        <v>35.19</v>
      </c>
      <c r="J386" s="11">
        <f t="shared" si="46"/>
        <v>47.08</v>
      </c>
      <c r="K386" s="11">
        <f t="shared" si="46"/>
        <v>179.39</v>
      </c>
      <c r="L386" s="11">
        <f t="shared" si="46"/>
        <v>233.92</v>
      </c>
      <c r="M386" s="1">
        <f>SUM(M384:M385)</f>
        <v>0</v>
      </c>
    </row>
    <row r="387" spans="1:13" ht="32.25" thickBot="1">
      <c r="A387" s="38"/>
      <c r="B387" s="19" t="s">
        <v>117</v>
      </c>
      <c r="C387" s="9">
        <v>200</v>
      </c>
      <c r="D387" s="9">
        <v>250</v>
      </c>
      <c r="E387" s="9">
        <v>4.65</v>
      </c>
      <c r="F387" s="9">
        <v>6.88</v>
      </c>
      <c r="G387" s="9">
        <v>8.96</v>
      </c>
      <c r="H387" s="9">
        <v>11.78</v>
      </c>
      <c r="I387" s="9">
        <v>44.17</v>
      </c>
      <c r="J387" s="9">
        <v>63.9</v>
      </c>
      <c r="K387" s="9">
        <v>245.88</v>
      </c>
      <c r="L387" s="9">
        <v>353.68</v>
      </c>
      <c r="M387" s="10">
        <v>5.2</v>
      </c>
    </row>
    <row r="388" spans="1:13" ht="16.5" thickBot="1">
      <c r="A388" s="38"/>
      <c r="B388" s="22" t="s">
        <v>118</v>
      </c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10"/>
    </row>
    <row r="389" spans="1:13" ht="16.5" thickBot="1">
      <c r="A389" s="37"/>
      <c r="B389" s="22" t="s">
        <v>27</v>
      </c>
      <c r="C389" s="9">
        <v>150</v>
      </c>
      <c r="D389" s="9">
        <v>200</v>
      </c>
      <c r="E389" s="9"/>
      <c r="F389" s="9"/>
      <c r="G389" s="9"/>
      <c r="H389" s="9"/>
      <c r="I389" s="9">
        <v>11.99</v>
      </c>
      <c r="J389" s="9">
        <v>14.98</v>
      </c>
      <c r="K389" s="9">
        <v>44.88</v>
      </c>
      <c r="L389" s="9">
        <v>56.1</v>
      </c>
      <c r="M389" s="10"/>
    </row>
    <row r="390" spans="1:13" ht="16.5" thickBot="1">
      <c r="A390" s="10"/>
      <c r="B390" s="20" t="s">
        <v>31</v>
      </c>
      <c r="C390" s="9">
        <v>30</v>
      </c>
      <c r="D390" s="9">
        <v>40</v>
      </c>
      <c r="E390" s="9">
        <v>2.28</v>
      </c>
      <c r="F390" s="9">
        <v>3.04</v>
      </c>
      <c r="G390" s="9">
        <v>0.27</v>
      </c>
      <c r="H390" s="9">
        <v>0.36</v>
      </c>
      <c r="I390" s="9">
        <v>14.9</v>
      </c>
      <c r="J390" s="9">
        <v>19.8</v>
      </c>
      <c r="K390" s="9">
        <v>67.8</v>
      </c>
      <c r="L390" s="9">
        <v>90.4</v>
      </c>
      <c r="M390" s="10"/>
    </row>
    <row r="391" spans="1:13" ht="15.75">
      <c r="A391" s="10"/>
      <c r="B391" s="1" t="s">
        <v>6</v>
      </c>
      <c r="C391" s="1"/>
      <c r="D391" s="1"/>
      <c r="E391" s="1">
        <f aca="true" t="shared" si="47" ref="E391:L391">E390+E389+E388+E387</f>
        <v>6.93</v>
      </c>
      <c r="F391" s="1">
        <f t="shared" si="47"/>
        <v>9.92</v>
      </c>
      <c r="G391" s="1">
        <f t="shared" si="47"/>
        <v>9.23</v>
      </c>
      <c r="H391" s="1">
        <f t="shared" si="47"/>
        <v>12.139999999999999</v>
      </c>
      <c r="I391" s="1">
        <f t="shared" si="47"/>
        <v>71.06</v>
      </c>
      <c r="J391" s="1">
        <f t="shared" si="47"/>
        <v>98.68</v>
      </c>
      <c r="K391" s="1">
        <f t="shared" si="47"/>
        <v>358.56</v>
      </c>
      <c r="L391" s="1">
        <f t="shared" si="47"/>
        <v>500.18</v>
      </c>
      <c r="M391" s="1">
        <v>20.9</v>
      </c>
    </row>
    <row r="392" spans="1:13" ht="15.7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</row>
    <row r="393" spans="1:13" ht="15.75">
      <c r="A393" s="10"/>
      <c r="B393" s="1" t="s">
        <v>32</v>
      </c>
      <c r="C393" s="11"/>
      <c r="D393" s="11"/>
      <c r="E393" s="11">
        <f aca="true" t="shared" si="48" ref="E393:L393">E391+E386+E383+E376</f>
        <v>41.232</v>
      </c>
      <c r="F393" s="11">
        <f t="shared" si="48"/>
        <v>59.71</v>
      </c>
      <c r="G393" s="11">
        <f t="shared" si="48"/>
        <v>50.019999999999996</v>
      </c>
      <c r="H393" s="11">
        <f t="shared" si="48"/>
        <v>66.71000000000001</v>
      </c>
      <c r="I393" s="11">
        <f t="shared" si="48"/>
        <v>240.98000000000002</v>
      </c>
      <c r="J393" s="11">
        <f t="shared" si="48"/>
        <v>311.79999999999995</v>
      </c>
      <c r="K393" s="11">
        <f t="shared" si="48"/>
        <v>1509.94</v>
      </c>
      <c r="L393" s="11">
        <f t="shared" si="48"/>
        <v>1979.4399999999996</v>
      </c>
      <c r="M393" s="1">
        <f>M391+M386+M383+M376</f>
        <v>66</v>
      </c>
    </row>
    <row r="394" spans="1:13" ht="48.75" customHeight="1">
      <c r="A394" s="10"/>
      <c r="B394" s="39" t="s">
        <v>126</v>
      </c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1"/>
    </row>
    <row r="396" ht="15">
      <c r="G396" s="24"/>
    </row>
  </sheetData>
  <sheetProtection/>
  <mergeCells count="114">
    <mergeCell ref="L41:L42"/>
    <mergeCell ref="L260:L261"/>
    <mergeCell ref="E260:I260"/>
    <mergeCell ref="K260:K261"/>
    <mergeCell ref="K148:K149"/>
    <mergeCell ref="L148:L149"/>
    <mergeCell ref="L223:L224"/>
    <mergeCell ref="E185:I185"/>
    <mergeCell ref="E148:I148"/>
    <mergeCell ref="K41:K42"/>
    <mergeCell ref="A1:B3"/>
    <mergeCell ref="J1:M3"/>
    <mergeCell ref="A75:A77"/>
    <mergeCell ref="A73:A74"/>
    <mergeCell ref="B73:B74"/>
    <mergeCell ref="C73:D73"/>
    <mergeCell ref="E73:I73"/>
    <mergeCell ref="B41:B42"/>
    <mergeCell ref="K73:K74"/>
    <mergeCell ref="L73:L74"/>
    <mergeCell ref="B260:B261"/>
    <mergeCell ref="C334:D334"/>
    <mergeCell ref="A275:A278"/>
    <mergeCell ref="L334:L335"/>
    <mergeCell ref="C260:D260"/>
    <mergeCell ref="A312:A315"/>
    <mergeCell ref="L297:L298"/>
    <mergeCell ref="A261:A263"/>
    <mergeCell ref="A265:A270"/>
    <mergeCell ref="B223:B224"/>
    <mergeCell ref="A335:A337"/>
    <mergeCell ref="A333:A334"/>
    <mergeCell ref="B334:B335"/>
    <mergeCell ref="E334:I334"/>
    <mergeCell ref="A272:A273"/>
    <mergeCell ref="A224:A226"/>
    <mergeCell ref="C223:D223"/>
    <mergeCell ref="B297:B298"/>
    <mergeCell ref="A222:A223"/>
    <mergeCell ref="C185:D185"/>
    <mergeCell ref="A190:A195"/>
    <mergeCell ref="A197:A198"/>
    <mergeCell ref="A54:A55"/>
    <mergeCell ref="A57:A61"/>
    <mergeCell ref="B110:B111"/>
    <mergeCell ref="B148:B149"/>
    <mergeCell ref="C110:D110"/>
    <mergeCell ref="A184:A185"/>
    <mergeCell ref="B185:B186"/>
    <mergeCell ref="C41:D41"/>
    <mergeCell ref="A115:A120"/>
    <mergeCell ref="A122:A123"/>
    <mergeCell ref="A41:A42"/>
    <mergeCell ref="E41:I41"/>
    <mergeCell ref="A43:A45"/>
    <mergeCell ref="A86:A87"/>
    <mergeCell ref="A89:A92"/>
    <mergeCell ref="A47:A52"/>
    <mergeCell ref="A99:L99"/>
    <mergeCell ref="A383:A384"/>
    <mergeCell ref="A339:A344"/>
    <mergeCell ref="A386:A389"/>
    <mergeCell ref="A370:A371"/>
    <mergeCell ref="A376:A381"/>
    <mergeCell ref="A346:A347"/>
    <mergeCell ref="A349:A352"/>
    <mergeCell ref="A359:L359"/>
    <mergeCell ref="A372:A374"/>
    <mergeCell ref="A149:A151"/>
    <mergeCell ref="A228:A233"/>
    <mergeCell ref="A163:A166"/>
    <mergeCell ref="A186:A188"/>
    <mergeCell ref="A238:A241"/>
    <mergeCell ref="A153:A158"/>
    <mergeCell ref="A67:L67"/>
    <mergeCell ref="A109:A110"/>
    <mergeCell ref="C148:D148"/>
    <mergeCell ref="E110:I110"/>
    <mergeCell ref="A147:A148"/>
    <mergeCell ref="E371:I371"/>
    <mergeCell ref="K371:K372"/>
    <mergeCell ref="L371:L372"/>
    <mergeCell ref="A125:A128"/>
    <mergeCell ref="A111:A113"/>
    <mergeCell ref="K297:K298"/>
    <mergeCell ref="A309:A310"/>
    <mergeCell ref="A235:A236"/>
    <mergeCell ref="C297:D297"/>
    <mergeCell ref="A259:A260"/>
    <mergeCell ref="B371:B372"/>
    <mergeCell ref="A298:A300"/>
    <mergeCell ref="A302:A307"/>
    <mergeCell ref="A296:A297"/>
    <mergeCell ref="K334:K335"/>
    <mergeCell ref="A79:A84"/>
    <mergeCell ref="B394:M394"/>
    <mergeCell ref="C371:D371"/>
    <mergeCell ref="K110:K111"/>
    <mergeCell ref="L110:L111"/>
    <mergeCell ref="K223:K224"/>
    <mergeCell ref="E223:I223"/>
    <mergeCell ref="E297:I297"/>
    <mergeCell ref="K185:K186"/>
    <mergeCell ref="L185:L186"/>
    <mergeCell ref="A33:M38"/>
    <mergeCell ref="A8:M31"/>
    <mergeCell ref="A322:L322"/>
    <mergeCell ref="A285:L285"/>
    <mergeCell ref="A248:L248"/>
    <mergeCell ref="A211:L211"/>
    <mergeCell ref="A174:L174"/>
    <mergeCell ref="A135:L135"/>
    <mergeCell ref="A160:A161"/>
    <mergeCell ref="A200:A203"/>
  </mergeCells>
  <printOptions/>
  <pageMargins left="0.9448818897637796" right="1.08" top="0.15748031496062992" bottom="0.15748031496062992" header="0.31496062992125984" footer="0.15748031496062992"/>
  <pageSetup horizontalDpi="600" verticalDpi="600" orientation="landscape" paperSize="9" scale="81" r:id="rId1"/>
  <rowBreaks count="10" manualBreakCount="10">
    <brk id="39" max="21" man="1"/>
    <brk id="72" max="21" man="1"/>
    <brk id="103" max="21" man="1"/>
    <brk id="142" max="21" man="1"/>
    <brk id="180" max="21" man="1"/>
    <brk id="214" max="21" man="1"/>
    <brk id="253" max="21" man="1"/>
    <brk id="290" max="21" man="1"/>
    <brk id="325" max="21" man="1"/>
    <brk id="365" max="21" man="1"/>
  </rowBreaks>
  <colBreaks count="2" manualBreakCount="2">
    <brk id="13" max="384" man="1"/>
    <brk id="14" max="65535" man="1"/>
  </colBreaks>
  <ignoredErrors>
    <ignoredError sqref="M5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Uelkal</cp:lastModifiedBy>
  <cp:lastPrinted>2013-10-17T23:37:52Z</cp:lastPrinted>
  <dcterms:created xsi:type="dcterms:W3CDTF">2012-03-10T02:38:46Z</dcterms:created>
  <dcterms:modified xsi:type="dcterms:W3CDTF">2013-10-17T23:38:51Z</dcterms:modified>
  <cp:category/>
  <cp:version/>
  <cp:contentType/>
  <cp:contentStatus/>
</cp:coreProperties>
</file>